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Julio/Desktop/"/>
    </mc:Choice>
  </mc:AlternateContent>
  <xr:revisionPtr revIDLastSave="0" documentId="13_ncr:1_{EEE10620-DE7F-0B4B-9308-AF519CEB1F5A}" xr6:coauthVersionLast="46" xr6:coauthVersionMax="46" xr10:uidLastSave="{00000000-0000-0000-0000-000000000000}"/>
  <bookViews>
    <workbookView xWindow="-7180" yWindow="-22540" windowWidth="34040" windowHeight="17460" xr2:uid="{00000000-000D-0000-FFFF-FFFF00000000}"/>
  </bookViews>
  <sheets>
    <sheet name="NOM-010" sheetId="1" r:id="rId1"/>
    <sheet name="grafico" sheetId="2" r:id="rId2"/>
  </sheets>
  <definedNames>
    <definedName name="_xlchart.v1.0" hidden="1">'NOM-010'!$C$308:$C$316</definedName>
    <definedName name="_xlchart.v1.1" hidden="1">'NOM-010'!$D$307</definedName>
    <definedName name="_xlchart.v1.10" hidden="1">'NOM-010'!$D$307</definedName>
    <definedName name="_xlchart.v1.11" hidden="1">'NOM-010'!$D$308:$D$316</definedName>
    <definedName name="_xlchart.v1.12" hidden="1">'NOM-010'!$C$308:$C$316</definedName>
    <definedName name="_xlchart.v1.13" hidden="1">'NOM-010'!$D$307</definedName>
    <definedName name="_xlchart.v1.14" hidden="1">'NOM-010'!$D$308:$D$316</definedName>
    <definedName name="_xlchart.v1.15" hidden="1">'NOM-010'!$C$308:$C$316</definedName>
    <definedName name="_xlchart.v1.16" hidden="1">'NOM-010'!$D$307</definedName>
    <definedName name="_xlchart.v1.17" hidden="1">'NOM-010'!$D$308:$D$316</definedName>
    <definedName name="_xlchart.v1.2" hidden="1">'NOM-010'!$D$308:$D$316</definedName>
    <definedName name="_xlchart.v1.3" hidden="1">'NOM-010'!$C$308:$C$316</definedName>
    <definedName name="_xlchart.v1.4" hidden="1">'NOM-010'!$D$307</definedName>
    <definedName name="_xlchart.v1.5" hidden="1">'NOM-010'!$D$308:$D$316</definedName>
    <definedName name="_xlchart.v1.6" hidden="1">'NOM-010'!$C$308:$C$316</definedName>
    <definedName name="_xlchart.v1.7" hidden="1">'NOM-010'!$D$307</definedName>
    <definedName name="_xlchart.v1.8" hidden="1">'NOM-010'!$D$308:$D$316</definedName>
    <definedName name="_xlchart.v1.9" hidden="1">'NOM-010'!$C$308:$C$316</definedName>
    <definedName name="_xlnm.Print_Area" localSheetId="0">'NOM-010'!$A$1:$J$316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1" i="1" l="1"/>
  <c r="J61" i="1"/>
  <c r="G223" i="1"/>
  <c r="J223" i="1"/>
  <c r="J49" i="1"/>
  <c r="D311" i="1"/>
  <c r="I265" i="1"/>
  <c r="G265" i="1"/>
  <c r="J265" i="1"/>
  <c r="J263" i="1"/>
  <c r="D313" i="1"/>
  <c r="G19" i="1"/>
  <c r="I19" i="1"/>
  <c r="J19" i="1"/>
  <c r="G28" i="1"/>
  <c r="J28" i="1"/>
  <c r="J5" i="1"/>
  <c r="D308" i="1"/>
  <c r="G32" i="1"/>
  <c r="J32" i="1"/>
  <c r="G40" i="1"/>
  <c r="J40" i="1"/>
  <c r="J30" i="1"/>
  <c r="D309" i="1"/>
  <c r="I47" i="1"/>
  <c r="J47" i="1"/>
  <c r="J45" i="1"/>
  <c r="D310" i="1"/>
  <c r="G238" i="1"/>
  <c r="J238" i="1"/>
  <c r="J234" i="1"/>
  <c r="D312" i="1"/>
  <c r="G279" i="1"/>
  <c r="J279" i="1"/>
  <c r="J267" i="1"/>
  <c r="D314" i="1"/>
  <c r="G283" i="1"/>
  <c r="J283" i="1"/>
  <c r="J281" i="1"/>
  <c r="D315" i="1"/>
  <c r="D316" i="1"/>
  <c r="J304" i="1"/>
  <c r="H304" i="1"/>
  <c r="I304" i="1"/>
  <c r="G304" i="1"/>
  <c r="J301" i="1"/>
  <c r="I301" i="1"/>
  <c r="G301" i="1"/>
  <c r="J298" i="1"/>
  <c r="I298" i="1"/>
  <c r="H298" i="1"/>
  <c r="G298" i="1"/>
  <c r="J289" i="1"/>
  <c r="I289" i="1"/>
  <c r="G289" i="1"/>
  <c r="I286" i="1"/>
  <c r="G286" i="1"/>
  <c r="J286" i="1"/>
  <c r="I283" i="1"/>
  <c r="H283" i="1"/>
  <c r="I279" i="1"/>
  <c r="H279" i="1"/>
  <c r="H265" i="1"/>
  <c r="J261" i="1"/>
  <c r="I261" i="1"/>
  <c r="H261" i="1"/>
  <c r="G261" i="1"/>
  <c r="J258" i="1"/>
  <c r="I258" i="1"/>
  <c r="H258" i="1"/>
  <c r="G258" i="1"/>
  <c r="J253" i="1"/>
  <c r="I253" i="1"/>
  <c r="G253" i="1"/>
  <c r="H253" i="1"/>
  <c r="I238" i="1"/>
  <c r="H238" i="1"/>
  <c r="J232" i="1"/>
  <c r="I232" i="1"/>
  <c r="H232" i="1"/>
  <c r="G232" i="1"/>
  <c r="I223" i="1"/>
  <c r="H223" i="1"/>
  <c r="J204" i="1"/>
  <c r="I204" i="1"/>
  <c r="H204" i="1"/>
  <c r="G204" i="1"/>
  <c r="J199" i="1"/>
  <c r="I199" i="1"/>
  <c r="H199" i="1"/>
  <c r="G199" i="1"/>
  <c r="J188" i="1"/>
  <c r="I188" i="1"/>
  <c r="H188" i="1"/>
  <c r="G188" i="1"/>
  <c r="J182" i="1"/>
  <c r="I182" i="1"/>
  <c r="H182" i="1"/>
  <c r="G182" i="1"/>
  <c r="J179" i="1"/>
  <c r="I179" i="1"/>
  <c r="H179" i="1"/>
  <c r="G179" i="1"/>
  <c r="J170" i="1"/>
  <c r="I170" i="1"/>
  <c r="H170" i="1"/>
  <c r="G170" i="1"/>
  <c r="J167" i="1"/>
  <c r="I167" i="1"/>
  <c r="G167" i="1"/>
  <c r="H167" i="1"/>
  <c r="J111" i="1"/>
  <c r="I111" i="1"/>
  <c r="H111" i="1"/>
  <c r="G111" i="1"/>
  <c r="J106" i="1"/>
  <c r="I106" i="1"/>
  <c r="H106" i="1"/>
  <c r="G106" i="1"/>
  <c r="J98" i="1"/>
  <c r="I98" i="1"/>
  <c r="H98" i="1"/>
  <c r="G98" i="1"/>
  <c r="J91" i="1"/>
  <c r="I91" i="1"/>
  <c r="G91" i="1"/>
  <c r="H91" i="1"/>
  <c r="J83" i="1"/>
  <c r="I83" i="1"/>
  <c r="H83" i="1"/>
  <c r="G83" i="1"/>
  <c r="J72" i="1"/>
  <c r="I72" i="1"/>
  <c r="H72" i="1"/>
  <c r="G72" i="1"/>
  <c r="J67" i="1"/>
  <c r="I67" i="1"/>
  <c r="H67" i="1"/>
  <c r="G67" i="1"/>
  <c r="I61" i="1"/>
  <c r="H61" i="1"/>
  <c r="G47" i="1"/>
  <c r="H47" i="1"/>
  <c r="J43" i="1"/>
  <c r="I43" i="1"/>
  <c r="H43" i="1"/>
  <c r="G43" i="1"/>
  <c r="I40" i="1"/>
  <c r="H40" i="1"/>
  <c r="I32" i="1"/>
  <c r="H32" i="1"/>
  <c r="I28" i="1"/>
  <c r="H28" i="1"/>
  <c r="H19" i="1"/>
  <c r="H286" i="1"/>
  <c r="H289" i="1"/>
  <c r="H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Elizabeth Montalvo Barrera</author>
  </authors>
  <commentList>
    <comment ref="F85" authorId="0" shapeId="0" xr:uid="{00000000-0006-0000-0000-000001000000}">
      <text>
        <r>
          <rPr>
            <sz val="9"/>
            <color rgb="FF000000"/>
            <rFont val="Tahoma"/>
            <family val="2"/>
          </rPr>
          <t xml:space="preserve">Dicha disposición aplica en caso de que el reconocimiento haya sido realizado por el patrón
</t>
        </r>
      </text>
    </comment>
    <comment ref="F93" authorId="0" shapeId="0" xr:uid="{00000000-0006-0000-0000-000002000000}">
      <text>
        <r>
          <rPr>
            <sz val="9"/>
            <color rgb="FF000000"/>
            <rFont val="Tahoma"/>
            <family val="2"/>
          </rPr>
          <t xml:space="preserve">Dicha disposición aplica en caso de que el reconocimiento haya sido realizado por el patrón.
</t>
        </r>
      </text>
    </comment>
    <comment ref="F100" authorId="0" shapeId="0" xr:uid="{00000000-0006-0000-0000-000003000000}">
      <text>
        <r>
          <rPr>
            <sz val="9"/>
            <color rgb="FF000000"/>
            <rFont val="Tahoma"/>
            <family val="2"/>
          </rPr>
          <t xml:space="preserve">
</t>
        </r>
        <r>
          <rPr>
            <sz val="9"/>
            <color rgb="FF000000"/>
            <rFont val="Tahoma"/>
            <family val="2"/>
          </rPr>
          <t>Dicha disposición aplica en caso de que el reconocimiento haya sido realizado por el patrón.</t>
        </r>
      </text>
    </comment>
    <comment ref="F108" authorId="0" shapeId="0" xr:uid="{00000000-0006-0000-0000-000004000000}">
      <text>
        <r>
          <rPr>
            <sz val="9"/>
            <color rgb="FF000000"/>
            <rFont val="Tahoma"/>
            <family val="2"/>
          </rPr>
          <t xml:space="preserve">Dicha disposición aplica en caso de que el reconocimiento haya sido realizado por el patrón.
</t>
        </r>
      </text>
    </comment>
    <comment ref="F172" authorId="0" shapeId="0" xr:uid="{00000000-0006-0000-0000-000005000000}">
      <text>
        <r>
          <rPr>
            <sz val="9"/>
            <color rgb="FF000000"/>
            <rFont val="Tahoma"/>
            <family val="2"/>
          </rPr>
          <t xml:space="preserve">El patrón deberá contar con el informe de resultados que le proporcione el laboratorio de pruebas, el cual habrá de contener la información que establece el numeral 10.5.1 de la Norma.
</t>
        </r>
        <r>
          <rPr>
            <sz val="9"/>
            <color rgb="FF000000"/>
            <rFont val="Tahoma"/>
            <family val="2"/>
          </rPr>
          <t xml:space="preserve">La validez y veracidad de la información contenida en el informe de evaluación será responsabilidad del laboratorio de pruebas.
</t>
        </r>
      </text>
    </comment>
    <comment ref="F251" authorId="0" shapeId="0" xr:uid="{00000000-0006-0000-0000-000006000000}">
      <text>
        <r>
          <rPr>
            <sz val="9"/>
            <color rgb="FF000000"/>
            <rFont val="Tahoma"/>
            <family val="2"/>
          </rPr>
          <t>Los exámenes médicos se efectúan conforme a lo que señalan las normas oficiales mexicanas que al respecto emitan la Secretaría de Salud y/o la Secretaría del Trabajo y Previsión Social, y a falta de éstas, los que indica el médico de la empresa, institución privada, de seguridad social o de salud.</t>
        </r>
      </text>
    </comment>
  </commentList>
</comments>
</file>

<file path=xl/sharedStrings.xml><?xml version="1.0" encoding="utf-8"?>
<sst xmlns="http://schemas.openxmlformats.org/spreadsheetml/2006/main" count="756" uniqueCount="290">
  <si>
    <t>NOM-010-STPS-2014 Agentes químicos contaminantes del ambiente laboral-Reconocimiento, evaluación y control.</t>
  </si>
  <si>
    <t>Indicador</t>
  </si>
  <si>
    <t>Tipo de Verificación</t>
  </si>
  <si>
    <t>El patrón cumple cuando presenta evidencia documental de que:</t>
  </si>
  <si>
    <t>x</t>
  </si>
  <si>
    <t>El estudio de los agentes químicos contaminantes del ambiente laboral incluye lo siguiente:</t>
  </si>
  <si>
    <t>La información sobre los agentes químicos contaminantes del ambiente laboral existentes, que al menos comprende:</t>
  </si>
  <si>
    <t>La cantidad que se maneja por jornada de trabajo, expresada en:</t>
  </si>
  <si>
    <t>El estado físico de los agentes químicos contaminantes del ambiente laboral, conforme a lo que dispone la Tabla 1</t>
  </si>
  <si>
    <t>Su información toxicológica, sobre:</t>
  </si>
  <si>
    <t>• La(s) vía(s) de ingreso al organismo</t>
  </si>
  <si>
    <t>• El Grado de Riesgo a la Salud o la Categoría de Peligro para la Salud, de acuerdo con el sistema de comunicación de peligros y riesgos que utiliza el centro de trabajo.</t>
  </si>
  <si>
    <t>El estudio de los agentes químicos contaminantes del ambiente laboral se actualiza cuando:</t>
  </si>
  <si>
    <t>• El estudio de los agentes químicos contaminantes del ambiente laboral se conserva al menos por cinco años.</t>
  </si>
  <si>
    <t>El patrón cumple cuando al realizar un recorrido por el centro de trabajo, se constata que coloca señalamientos de precaución, obligación y prohibición, según corresponda, en la entrada de las áreas donde existe exposición a agentes químicos contaminantes del ambiente laboral, para prevenir riesgos a la salud de los trabajadores, en especial a los ajenos al manejo de las sustancias químicas, de acuerdo con lo establecido en la  NOM-026-STPS-2008, o las que la sustituyan.</t>
  </si>
  <si>
    <t>La evacuación del personal del área contaminada</t>
  </si>
  <si>
    <t>La prestación de los primeros auxilios al personal que lo requiera</t>
  </si>
  <si>
    <t>El ingreso de los cuerpos de control de emergencias con equipo de protección adecuado al tipo de riesgo que se presente</t>
  </si>
  <si>
    <t>La ventilación inmediata del área de trabajo contaminada</t>
  </si>
  <si>
    <t>La evaluación de las condiciones del ambiente laboral hasta el control de la emergencia</t>
  </si>
  <si>
    <t>El patrón cumple cuando al realizar un recorrido por el centro de trabajo, se constata que no se expone a menores de 14 a 16 años y a mujeres en periodo de gestación o lactancia, a agentes químicos contaminantes del ambiente laboral.</t>
  </si>
  <si>
    <t>El reconocimiento de los agentes químicos contaminantes del ambiente laboral comprende la identificación:</t>
  </si>
  <si>
    <t>• Del centro de trabajo donde se efectúa</t>
  </si>
  <si>
    <t>• De la(s) sustancia(s) química(s) o mezclas que se manejan en el centro de trabajo, cuando impliquen riesgos a la salud de los trabajadores por sus propiedades, concentración, nivel y tiempo de exposición o acción</t>
  </si>
  <si>
    <t>• De las fuentes emisoras y características del área, proceso y puesto de trabajo</t>
  </si>
  <si>
    <t>• De los controles administrativos y/o técnicos que, en su caso, existen en el centro de trabajo.</t>
  </si>
  <si>
    <t>La identificación de la(s) sustancia(s) química(s) o mezclas por muestrear que se manejan en el centro de trabajo, cuando implican riesgos a la salud de los trabajadores, se determina con base en los criterios siguientes:</t>
  </si>
  <si>
    <t>• Conforme a lo que prevé el numeral 9.4, de esta Norma, cuando se cuenta con informes de resultados previos de los agentes contaminantes del ambiente laboral, que hayan sido elaborados por un laboratorio de pruebas</t>
  </si>
  <si>
    <t>• De acuerdo con lo determinado por el numeral 9.5, de la presente Norma, en caso de no contar con informes de resultados previos de los agentes contaminantes del ambiente laboral, que hayan sido elaborados por un laboratorio de pruebas.</t>
  </si>
  <si>
    <t>El patrón cumple cuando presenta evidencia documental de que, cuando se cuenta con informes de resultados previos de los agentes contaminantes del ambiente laboral, que hayan sido elaborados por un laboratorio de pruebas:</t>
  </si>
  <si>
    <t>• Se compara la concentración medida en el ambiente laboral (CMA) de los agentes químicos contaminantes, con su respectivo valor límite de exposición promedio ponderado en tiempo (VLE-PPT) o de corto tiempo (VLE-CT) y se ubica el resultado en los rangos que señala la Tabla 2</t>
  </si>
  <si>
    <t>• Se muestrean las sustancias químicas con prioridad Muy Alta, Alta y Moderada.</t>
  </si>
  <si>
    <t>El patrón cumple cuando presenta evidencia documental de que, en caso de no contar con informes de resultados previos de los agentes químicos contaminantes del ambiente laboral, que hayan sido elaborados por un laboratorio de pruebas, dispone para cada sustancia química de la información siguiente:</t>
  </si>
  <si>
    <t>La cantidad de sustancia manejada por día en el área, proceso o puesto de trabajo, de conformidad con las categorías contenidas en la Tabla 3</t>
  </si>
  <si>
    <t>La clasificación de riesgo, según lo indicado en la Tabla 4, y con base en lo siguiente:</t>
  </si>
  <si>
    <t>• El Grado de Riesgo a la Salud de la sustancia química, considerando su vía de ingreso al organismo (oral, piel y/o inhalación) y la Concentración Letal 50 (CL50), seleccionado conforme a lo dispuesto en la Tabla 5</t>
  </si>
  <si>
    <t>• La Categoría de Peligro para la Salud de la sustancia química, determinada de acuerdo con el código de indicaciones de peligro del Sistema Globalmente Armonizado para la Clasificación y Comunicación de Peligros por Sustancias Químicas, de conformidad con lo que establece la Tabla 6</t>
  </si>
  <si>
    <t>La volatilidad de las sustancias químicas sólidas o de las que se encuentran en estado líquido o gaseoso. En caso de que la hoja de datos de seguridad no cuente con este dato de la sustancia, se obtiene del modo siguiente:</t>
  </si>
  <si>
    <t>• En el caso de las sustancias químicas sólidas, se toma en cuenta la generación de polvos, con base en el tamaño de la partícula, conforme a la Tabla 7</t>
  </si>
  <si>
    <t>• En el caso de las sustancias químicas en estado líquido, se considera su punto de ebullición y la temperatura de operación del proceso, de acuerdo con la Tabla 8</t>
  </si>
  <si>
    <t>• Todos los gases son considerados de alta volatilidad.</t>
  </si>
  <si>
    <t>El patrón cumple cuando presenta evidencia documental de que la determinación de la prioridad de las sustancias químicas contaminantes del ambiente laboral por muestrear, se efectúa de la manera siguiente:</t>
  </si>
  <si>
    <t>Lista en la Tabla 9 las sustancias químicas que se manejan en el área, proceso o puesto de trabajo</t>
  </si>
  <si>
    <t>Asigna para cada sustancia química de la Tabla 9, los valores de ponderación para la cantidad que se maneja, la clasificación del riesgo y su volatilidad, indicados en la Tabla 10</t>
  </si>
  <si>
    <t>Realiza la sumatoria de los tres valores de ponderación de cada sustancia química en la Tabla 9</t>
  </si>
  <si>
    <t>Indica en la Tabla 9, la prioridad de muestreo (Muy Baja, Baja, Moderada, Alta o Muy Alta) de las sustancias químicas, según corresponda a la suma de los valores de ponderación, utilizando la Tabla 11</t>
  </si>
  <si>
    <t>Considera para el muestreo a las sustancias químicas con prioridad Muy Alta, Alta y Moderada.</t>
  </si>
  <si>
    <t>El patrón cumple cuando presenta evidencia documental de que la selección del personal ocupacionalmente expuesto para el muestreo de las sustancias químicas se realiza de conformidad con lo siguiente:</t>
  </si>
  <si>
    <t>Cuando en el área, proceso o puesto de trabajo existe únicamente un trabajador, se considera a éste para el muestreo</t>
  </si>
  <si>
    <t>En caso de estar expuestos dos o más trabajadores a la(s) misma(s) sustancia(s) química(s), con concentraciones similares, igual tiempo de exposición durante sus jornadas de trabajo y que desarrollan trabajos similares, determina los grupos de exposición homogénea, considerando que se trate de:</t>
  </si>
  <si>
    <t>• La misma área, proceso o puesto de trabajo</t>
  </si>
  <si>
    <t>• La misma vía de ingreso al organismo de la sustancia química.</t>
  </si>
  <si>
    <t>El patrón cumple cuando presenta evidencia documental de que la determinación de los grupos de exposición homogénea, la hace con base en lo siguiente:</t>
  </si>
  <si>
    <t>Selecciona los valores de ponderación para la(s) vía(s) de ingreso, número de personal ocupacionalmente expuesto y tiempo de exposición de la Tabla 12, y registra para cada sustancia en la Tabla 13</t>
  </si>
  <si>
    <t>Asigna para cada sustancia química los valores de ponderación registrados para la(s) vía(s) de ingreso, número de personal ocupacionalmente expuesto y tiempo de exposición, y asienta su resultado en la Tabla 13</t>
  </si>
  <si>
    <t>Suma por cada sustancia química presente en el área, proceso o puesto de trabajo los valores de ponderación registrados para la(s) vía(s) de ingreso, número de personal ocupacionalmente expuesto y tiempo de exposición, y asienta su resultado en la columna identificada como "Total", de la Tabla 13</t>
  </si>
  <si>
    <t>Identifica en la Tabla 14, la prioridad de muestreo de los grupos de exposición homogénea, considerando el resultado de la suma de los valores de ponderación, obtenidos en la Tabla 13</t>
  </si>
  <si>
    <t>Considera para el muestreo a los grupos de exposición homogénea que tengan una prioridad Muy Alta, Alta y Moderada.</t>
  </si>
  <si>
    <t>El patrón cumple cuando presenta evidencia documental de que el número de personal ocupacionalmente expuesto a considerar para el muestreo de los grupos de exposición homogénea identificados con prioridad Muy Alta, Alta y Moderada, se define conforme a lo siguiente:</t>
  </si>
  <si>
    <t>Para prioridad Muy Alta, se obtiene en función de la cantidad de personal que integra el grupo de exposición homogénea, de acuerdo con lo previsto en la Tabla 15</t>
  </si>
  <si>
    <t>Para prioridad Alta y Moderada, se obtiene en función de la cantidad de personal que integra el grupo de exposición homogénea, de conformidad con lo que determina la Tabla 16.</t>
  </si>
  <si>
    <t>El patrón cumple cuando presenta evidencia documental de que el informe del reconocimiento del ambiente laboral contiene:</t>
  </si>
  <si>
    <t>La identificación del centro de trabajo:</t>
  </si>
  <si>
    <t>La información sobre la(s) sustancia(s) química(s) o mezclas que se manejan en el centro de trabajo y comprende:</t>
  </si>
  <si>
    <t>• El nombre químico, comercial o común de la sustancia y su número CAS</t>
  </si>
  <si>
    <t>• Las propiedades físicas y químicas siguientes:</t>
  </si>
  <si>
    <t>• El tiempo y frecuencia de la exposición del personal ocupacionalmente expuesto a los agentes químicos contaminantes del ambiente laboral</t>
  </si>
  <si>
    <t>La identificación de las fuentes emisoras y características del área, proceso y puesto de trabajo:</t>
  </si>
  <si>
    <t>• Las características del proceso:</t>
  </si>
  <si>
    <t>• Las condiciones del proceso respecto de si involucra o no:</t>
  </si>
  <si>
    <t>• El criterio utilizado para determinar la(s) sustancia(s) química(s) o mezclas contaminantes del ambiente laboral por muestrear, con base en:</t>
  </si>
  <si>
    <t>• La prioridad de muestreo de las sustancias químicas, en su caso, a partir de:</t>
  </si>
  <si>
    <t>La identificación de los grupos de exposición homogénea a los agentes químicos contaminantes del ambiente laboral:</t>
  </si>
  <si>
    <t>La determinación de la prioridad de los grupos de exposición homogénea, conforme a:</t>
  </si>
  <si>
    <t>El patrón cumple cuando presenta evidencia documental de que el informe del reconocimiento es firmado por quien lo elabora y, en su caso, por quien lo valida, y se conserva, al menos, por cinco años.</t>
  </si>
  <si>
    <t>La evaluación de la concentración de los agentes químicos contaminantes del ambiente laboral es realizada por un laboratorio de pruebas, a partir del reconocimiento de dichos agentes contaminantes elaborado por él o por el mismo laboratorio</t>
  </si>
  <si>
    <t>El laboratorio de pruebas valida el reconocimiento de los agentes químicos contaminantes del ambiente laboral, cuando haya sido realizado por el patrón, atento a lo señalado en el numeral 9.1 de la presente Norma</t>
  </si>
  <si>
    <t>Las concentraciones de los agentes químicos contaminantes del ambiente laboral se evalúan cuando se sustituyen las sustancias químicas que se manejan en el centro de trabajo o se incorporan otras; se modifican las instalaciones, procesos, maquinaria y equipos donde se manejan éstas, o concluye la vigencia de los informes de resultados</t>
  </si>
  <si>
    <t>El informe de evaluación contiene los aspectos que se precisan en el numeral 10.5.1 de esta Norma</t>
  </si>
  <si>
    <t>El informe de evaluación está firmado por quien lo elaboró y se conserva, al menos, por cinco años.</t>
  </si>
  <si>
    <t>El patrón cumple cuando presenta evidencia documental de que realiza el monitoreo biológico, por la exposición química, al personal ocupacionalmente expuesto y cumple con las disposiciones de la NOM-047-SSA1-2011, o las que la sustituyan.</t>
  </si>
  <si>
    <t>Adopta medidas de control técnicas y/o administrativas que correspondan, a través del programa que para tal efecto se establezca, cuando como resultado de la comparación del límite superior de confianza (LSC) con el valor límite de exposición (VLE) de los agentes químicos contaminantes del ambiente laboral, se obtienen los valores establecidos en la Tabla 17 de la presente Norma</t>
  </si>
  <si>
    <t>Determina la(s) medida(s) técnica(s) de control conforme a la naturaleza de los procesos productivos, aspectos tecnológicos, su factibilidad y viabilidad.</t>
  </si>
  <si>
    <t>El acondicionamiento, aislamiento o redistribución física de las instalaciones, procesos, maquinaria y equipos o áreas para evitar la dispersión de los contaminantes del ambiente laboral</t>
  </si>
  <si>
    <t>Las medidas administrativas de control se aplican de inmediato, hasta en tanto se implementa(n) la(s) medida(s) técnica(s) de control a que alude el numeral 11.3, de esta Norma.</t>
  </si>
  <si>
    <t>La limitación de los tiempos y frecuencias de exposición del personal ocupacionalmente expuesto a las sustancias químicas contaminantes, por medio de:</t>
  </si>
  <si>
    <t>El programa de protección respiratoria, que contenga los elementos siguientes:</t>
  </si>
  <si>
    <t>• La capacitación e información al personal ocupacionalmente expuesto que requiere utilizar equipo de protección respiratoria, que considere las limitaciones para su uso</t>
  </si>
  <si>
    <t>Se procede a instrumentar las medidas de control pertinentes, en caso de que no se pueda mantener el límite superior de confianza (LSC) por debajo del nivel de acción (NA), entre otras:</t>
  </si>
  <si>
    <t>• El suministro de equipo de protección personal respiratoria de alta eficiencia, o purificadores de aire de presión positiva o de presión negativa, según aplique</t>
  </si>
  <si>
    <t>• La utilización de sistemas de ventilación por extracción localizada para capturar y evitar la dispersión de los contaminantes al ambiente laboral</t>
  </si>
  <si>
    <t>• El aislamiento del área, departamento o proceso que involucre la emisión de los agentes químicos contaminantes del ambiente laboral</t>
  </si>
  <si>
    <t>Se procede a la sustitución de las sustancias químicas cancerígenas por otras cuyos efectos nocivos sean menores, si con la aplicación de las medidas antes descritas, el límite superior de confianza (LSC) se mantiene por arriba del nivel de acción (NA).</t>
  </si>
  <si>
    <t>La vigilancia a la salud del personal ocupacionalmente expuesto se realiza a través de un programa que valora su estado de salud, identifica su susceptibilidad a los agentes químicos contaminantes del ambiente laboral y detecta alteraciones tempranas a su salud.</t>
  </si>
  <si>
    <t>Las medidas de control técnicas y/o administrativas, a que aluden los numerales 11.3 y 11.6 de esta Norma, que se adoptan de acuerdo con los resultados de la evaluación de los agentes químicos contaminantes del ambiente laboral y de los exámenes médicos practicados.</t>
  </si>
  <si>
    <t>Los exámenes médicos practicados y su registro, así como las medidas de control técnicas y/o administrativas adoptadas, se integran en un expediente clínico que se conserva por un periodo mínimo de cinco años, contado a partir de la fecha del último examen.</t>
  </si>
  <si>
    <t>La capacitación y adiestramiento que se proporciona al personal ocupacionalmente expuesto considera, al menos, los temas siguientes:</t>
  </si>
  <si>
    <t>• Las propiedades de la(s) sustancia(s) química(s) que se manejen en el centro de trabajo</t>
  </si>
  <si>
    <t>• Los efectos que pueden ocasionar la exposición a la(s) sustancia(s) química(s)</t>
  </si>
  <si>
    <t>• Los peligros a la salud por la exposición a la(s) sustancia(s) química(s) en el área de trabajo</t>
  </si>
  <si>
    <t>• La importancia de su participación en el reconocimiento y evaluación de los agentes químicos contaminantes del ambiente laboral</t>
  </si>
  <si>
    <t>• La forma de trabajar con la(s) sustancia(s) química(s) de modo seguro</t>
  </si>
  <si>
    <t>• El control de la(s) sustancia(s) química(s) en el puesto y/o área de trabajo</t>
  </si>
  <si>
    <t>• El programa de protección respiratoria</t>
  </si>
  <si>
    <t>• El contenido del sistema de comunicación de peligros y riesgos utilizado en la empresa para la señalización y la hoja de datos de seguridad.</t>
  </si>
  <si>
    <t>El patrón cumple cuando presenta evidencia de que cuenta con los registros sobre el seguimiento al programa de protección respiratoria para revisar su correcta aplicación.</t>
  </si>
  <si>
    <t>El patrón cumple cuando presenta evidencia de que cuenta con los registros sobre el seguimiento a la salud del personal del área contaminada, con motivo de una emergencia por derrame, fuga o dispersión.</t>
  </si>
  <si>
    <t>El patrón cumple cuando presenta evidencia de que cuenta con los registros sobre el seguimiento de las medidas de control técnicas y/o administrativas, por puesto o área de trabajo, a que se refieren los numerales 11.3 y 11.6 de esta Norma, y que éstos contienen:</t>
  </si>
  <si>
    <t>El nombre del área, departamento o proceso objeto de la medición</t>
  </si>
  <si>
    <t>El agente contaminante objeto de la medición</t>
  </si>
  <si>
    <t>La(s) medida(s) de control adoptada(s) y el o los responsables de su ejecución y seguimiento</t>
  </si>
  <si>
    <t>La concentración medida en el ambiente laboral (CMA-PPT o CT)</t>
  </si>
  <si>
    <t>El valor límite de exposición (VLE) que corresponde a la sustancia evaluada, de conformidad con el Apéndice I, de la presente Norma</t>
  </si>
  <si>
    <t>El resultado de la comparación entre el límite superior de confianza (LSC), respecto del valor límite de exposición (VLE) de la sustancia, según corresponda.</t>
  </si>
  <si>
    <t>El patrón cumple cuando presenta evidencia de que cuenta con los registros sobre la capacitación y adiestramiento proporcionado al menos cada doce meses al personal ocupacionalmente expuesto.</t>
  </si>
  <si>
    <t>El patrón cumple cuando presenta evidencia de que cuenta con los registros sobre el reconocimiento, evaluación y control efectuados y los exámenes médicos practicados.</t>
  </si>
  <si>
    <t xml:space="preserve">Referencia lagal </t>
  </si>
  <si>
    <t>Cumple</t>
  </si>
  <si>
    <t>NA</t>
  </si>
  <si>
    <t>N</t>
  </si>
  <si>
    <t>S</t>
  </si>
  <si>
    <t xml:space="preserve">OBSERVACIONES </t>
  </si>
  <si>
    <t>1 Estudios</t>
  </si>
  <si>
    <t>6.1, 8.2, 8.3 y 8.4</t>
  </si>
  <si>
    <t>2  Procedimientos de Seguridad</t>
  </si>
  <si>
    <t>6.6 y 11.9 a) al e)</t>
  </si>
  <si>
    <t xml:space="preserve"> 6.2, 9.1 y 9.2</t>
  </si>
  <si>
    <t>4 Reconocimiento, evaluación y control</t>
  </si>
  <si>
    <t>3  Medidas de Seguridad</t>
  </si>
  <si>
    <t>6.2 y 9.3</t>
  </si>
  <si>
    <t>6.2, 9.3 a) y 9.4</t>
  </si>
  <si>
    <t xml:space="preserve"> 6.2, 9.3 b), 9.5, 9.6, 9.7 y 9.8</t>
  </si>
  <si>
    <t>6.2 y 9.9</t>
  </si>
  <si>
    <t xml:space="preserve"> 6.2 y 9.10</t>
  </si>
  <si>
    <t xml:space="preserve"> 6.2 y 9.11</t>
  </si>
  <si>
    <t>6.2 y 9.12</t>
  </si>
  <si>
    <t xml:space="preserve"> 6.2 y 9.13</t>
  </si>
  <si>
    <t>6.2 y 9.14</t>
  </si>
  <si>
    <t>6.4, 10.1.1, 10.1.2, 10.4.4, 10.5.1 y 10.5.2</t>
  </si>
  <si>
    <t>6.6, 11.1 y 11.2</t>
  </si>
  <si>
    <t xml:space="preserve"> 6.6 y 11.3</t>
  </si>
  <si>
    <t>6.6, 11.4 y 11.5</t>
  </si>
  <si>
    <t xml:space="preserve"> 6.6 y 11.6</t>
  </si>
  <si>
    <t>6.6 y 11.8</t>
  </si>
  <si>
    <t>6.8 y 12.1</t>
  </si>
  <si>
    <t>5  Seguimiento a la salud</t>
  </si>
  <si>
    <t xml:space="preserve"> 6.8 y 12.2</t>
  </si>
  <si>
    <t>6.8, 12.3 y 12.4</t>
  </si>
  <si>
    <t>6  Equipo de protección personal</t>
  </si>
  <si>
    <t xml:space="preserve"> 6.10 y 13</t>
  </si>
  <si>
    <t>7  Capacitación</t>
  </si>
  <si>
    <t>8  Registros</t>
  </si>
  <si>
    <t>6.6 y 11.7</t>
  </si>
  <si>
    <t>6.6 y 11.9 f)</t>
  </si>
  <si>
    <t>6.10 y 13.2</t>
  </si>
  <si>
    <t>RESUMEN DE CUMPLIMIENTO</t>
  </si>
  <si>
    <t>%</t>
  </si>
  <si>
    <t>Cumplimiento Global</t>
  </si>
  <si>
    <t xml:space="preserve"> 6.1 y 8.1</t>
  </si>
  <si>
    <t>• Se sustituyen las sustancias químicas que se manejan en el centro de trabajo o se incorporan otras.</t>
  </si>
  <si>
    <t>• Se modifican las instalaciones, procesos, maquinaria y equipos que manejan sustancias químicas.</t>
  </si>
  <si>
    <t>📖</t>
  </si>
  <si>
    <t>👁‍🗨</t>
  </si>
  <si>
    <r>
      <t xml:space="preserve">El </t>
    </r>
    <r>
      <rPr>
        <b/>
        <sz val="11"/>
        <rFont val="Calibri"/>
        <family val="2"/>
      </rPr>
      <t>estudio</t>
    </r>
    <r>
      <rPr>
        <sz val="11"/>
        <rFont val="Calibri"/>
        <family val="2"/>
        <scheme val="minor"/>
      </rPr>
      <t xml:space="preserve"> se complementa con las hojas de datos de seguridad de todas las sustancias químicas que se manejan en el centro de trabajo, con la identificación de aquellas que están contenidas en el Apéndice I de la presente Norma, de las que no lo están.</t>
    </r>
  </si>
  <si>
    <r>
      <t xml:space="preserve">El patrón cumple cuando presenta evidencia documental de que cuando la concentración de un agente químico contaminante rebasa el valor límite de exposición pico (VLE-P), con motivo de una </t>
    </r>
    <r>
      <rPr>
        <b/>
        <sz val="11"/>
        <rFont val="Calibri"/>
        <family val="2"/>
      </rPr>
      <t>emergencia</t>
    </r>
    <r>
      <rPr>
        <sz val="11"/>
        <rFont val="Calibri"/>
        <family val="2"/>
        <scheme val="minor"/>
      </rPr>
      <t xml:space="preserve"> por derrame, fuga o dispersión, se aplican de manera inmediata, al menos, las medidas siguientes:</t>
    </r>
  </si>
  <si>
    <r>
      <t xml:space="preserve">El patrón cumple cuando presenta evidencia documental de que informa a los trabajadores sobre los </t>
    </r>
    <r>
      <rPr>
        <b/>
        <sz val="11"/>
        <rFont val="Calibri"/>
        <family val="2"/>
      </rPr>
      <t>riesgos a la salud</t>
    </r>
    <r>
      <rPr>
        <sz val="11"/>
        <rFont val="Calibri"/>
        <family val="2"/>
        <scheme val="minor"/>
      </rPr>
      <t xml:space="preserve"> por la exposición a los agentes químicos contaminantes del ambiente laboral.</t>
    </r>
  </si>
  <si>
    <r>
      <t xml:space="preserve">El patrón cumple cuando presenta evidencia documental de que las medidas administrativas de </t>
    </r>
    <r>
      <rPr>
        <b/>
        <sz val="11"/>
        <rFont val="Calibri"/>
        <family val="2"/>
      </rPr>
      <t>control</t>
    </r>
    <r>
      <rPr>
        <sz val="11"/>
        <rFont val="Calibri"/>
        <family val="2"/>
        <scheme val="minor"/>
      </rPr>
      <t xml:space="preserve"> se adoptan con el fin de no exponer al personal ocupacionalmente expuesto a concentraciones superiores a los valores límite de exposición que prevé el Apéndice I, de la presente Norma, entre otras, las siguientes:</t>
    </r>
  </si>
  <si>
    <r>
      <t xml:space="preserve">Se lleva un </t>
    </r>
    <r>
      <rPr>
        <b/>
        <sz val="11"/>
        <rFont val="Calibri"/>
        <family val="2"/>
      </rPr>
      <t>estricto contro</t>
    </r>
    <r>
      <rPr>
        <sz val="11"/>
        <rFont val="Calibri"/>
        <family val="2"/>
        <scheme val="minor"/>
      </rPr>
      <t>l, cuando en el centro de trabajo se manejan sustancias químicas cancerígenas, confirmado (A1) o sospechoso en humanos (A2), a efecto de mantener el límite superior de confianza (LSC) por debajo del nivel de acción (NA)</t>
    </r>
  </si>
  <si>
    <r>
      <t xml:space="preserve">Practica exámenes médicos al personal ocupacionalmente expuesto como parte de la </t>
    </r>
    <r>
      <rPr>
        <b/>
        <sz val="11"/>
        <rFont val="Calibri"/>
        <family val="2"/>
      </rPr>
      <t>vigilancia a su salud</t>
    </r>
    <r>
      <rPr>
        <sz val="11"/>
        <rFont val="Calibri"/>
        <family val="2"/>
        <scheme val="minor"/>
      </rPr>
      <t>, y conserva los resultados en un expediente</t>
    </r>
  </si>
  <si>
    <r>
      <rPr>
        <b/>
        <sz val="11"/>
        <rFont val="Calibri"/>
        <family val="2"/>
      </rPr>
      <t>La vigilancia a la salud</t>
    </r>
    <r>
      <rPr>
        <sz val="11"/>
        <rFont val="Calibri"/>
        <family val="2"/>
        <scheme val="minor"/>
      </rPr>
      <t xml:space="preserve"> del personal ocupacionalmente expuesto está a cargo de un médico con conocimientos y experiencia en medicina del trabajo y/o en los efectos biológicos de las sustancias químicas</t>
    </r>
  </si>
  <si>
    <t>9.13 ( a )</t>
  </si>
  <si>
    <t>9.13 ( b )</t>
  </si>
  <si>
    <t>•  Volatilidad de las sustancias sólidas o de las que se encuentran en estado líquido o gaseoso</t>
  </si>
  <si>
    <t>• La determinación de la prioridad de la(s) sustancia(s) química(s) o mezclas por muestrear.</t>
  </si>
  <si>
    <t>9.13 ( d )</t>
  </si>
  <si>
    <t>9.13 ( e )</t>
  </si>
  <si>
    <t>9.13 ( c )</t>
  </si>
  <si>
    <t>10.4.4</t>
  </si>
  <si>
    <t>10.1.1</t>
  </si>
  <si>
    <t>10.1.4</t>
  </si>
  <si>
    <t>10.1.2</t>
  </si>
  <si>
    <t>10.5.1</t>
  </si>
  <si>
    <t>10.5.2</t>
  </si>
  <si>
    <t>La modificación de los procedimientos de trabajo para minimizar la generación de contaminantes del ambiente laboral o la exposición del personal ocupacionalmente expuesto.</t>
  </si>
  <si>
    <t>El mantenimiento preventivo y correctivo de las instalaciones, procesos, maquinaria y equipos.</t>
  </si>
  <si>
    <t>La modificación, adecuación o sustitución de las instalaciones, procesos, maquinaria y equipos, por otros que generan menor emisión de contaminantes del ambiente laboral.</t>
  </si>
  <si>
    <t>La utilización de sistemas de ventilación general.</t>
  </si>
  <si>
    <t>El empleo de sistemas de ventilación por extracción localizada para evitar la dispersión de los contaminantes al ambiente laboral.</t>
  </si>
  <si>
    <t>La dotación de contenedores para la recolección de desechos.</t>
  </si>
  <si>
    <t>La sustitución de las sustancias químicas del ambiente laboral por otras cuyos efectos sean menos nocivos.</t>
  </si>
  <si>
    <t>• La reprogramación de actividades.</t>
  </si>
  <si>
    <t>• La redefinición de tiempos y frecuencia de exposición.</t>
  </si>
  <si>
    <t>• La rotación del personal.</t>
  </si>
  <si>
    <t>• Su aislamiento a una atmósfera libre de contaminantes.</t>
  </si>
  <si>
    <t>La dotación del equipo de protección personal requerido.</t>
  </si>
  <si>
    <t>La restricción de acceso a las áreas o, en su caso, la dotación del equipo de protección personal a los trabajadores ajenos al manejo a las sustancias químicas, para evitar su exposición a los agentes químicos contaminantes del ambiente laboral.</t>
  </si>
  <si>
    <t>• El resultado de la información del reconocimiento y evaluación de la exposición en el área muestreada.</t>
  </si>
  <si>
    <t>• Las evaluaciones médicas del personal ocupacionalmente expuesto que requieren utilizar respiradores.</t>
  </si>
  <si>
    <t>• Los criterios para la selección de los filtros, cartuchos y canisters de acuerdo con lo determinado en la NOM-116-STPS-2009 y/o las NMX sobre respiradores, o las que las sustituyan.</t>
  </si>
  <si>
    <t>• El procedimiento de revisión de ajuste y prueba de hermeticidad de los respiradores.</t>
  </si>
  <si>
    <t>• Las instrucciones para el uso normal y en situaciones de emergencia de los respiradores.</t>
  </si>
  <si>
    <t>• Las instrucciones para revisar la calidad, cantidad y flujo del aire que debe suministrarse al personal ocupacionalmente expuesto, en caso de utilizar equipos de suministro de aire (SCBA, por sus siglas en inglés).</t>
  </si>
  <si>
    <t>• Las instrucciones de mantenimiento, limpieza, desinfección, cuidado, almacenamiento, inspección, reparación, remplazo y disposición final de los respiradores.</t>
  </si>
  <si>
    <t>• La historia clínica laboral, que comprende:</t>
  </si>
  <si>
    <t>• Los datos de identificación del trabajador.</t>
  </si>
  <si>
    <t>• Los antecedentes heredo familiares (AHF).</t>
  </si>
  <si>
    <t>• Los antecedentes personales no patológicos (APNP).</t>
  </si>
  <si>
    <t>• Los antecedentes personales patológicos (APP).</t>
  </si>
  <si>
    <t>• La historia laboral con las exposiciones anteriores y actuales al riesgo.</t>
  </si>
  <si>
    <t>• Los padecimientos actuales, en su caso.</t>
  </si>
  <si>
    <t>• El interrogatorio por aparatos y sistemas.</t>
  </si>
  <si>
    <t>• La exploración física, con énfasis en la agudeza de los sentidos y la facilidad de expresión para poder transmitir, en forma rápida y precisa, comunicaciones habladas o escritas o cualquier señal.</t>
  </si>
  <si>
    <t>La aplicación de exámenes médicos de ingreso para identificar alteraciones orgánicas que pueden ser agravadas por la exposición a sustancias químicas.</t>
  </si>
  <si>
    <t>La práctica de exámenes médicos específicos, con base en la actividad de los trabajadores expuestos y el índice biológico de exposición, IBE, sujeta al seguimiento clínico anual o a la evidencia de signos o síntomas que denotan alteración de la salud de los trabajadores.</t>
  </si>
  <si>
    <t>13.1 ( a )</t>
  </si>
  <si>
    <t>13.1 ( b )</t>
  </si>
  <si>
    <t>13.1 ( c )</t>
  </si>
  <si>
    <t>13.1 ( d )</t>
  </si>
  <si>
    <t>13.1 ( e )</t>
  </si>
  <si>
    <t>13.1 ( f )</t>
  </si>
  <si>
    <t>13.1 ( g )</t>
  </si>
  <si>
    <t>13.1 ( h )</t>
  </si>
  <si>
    <t>13.1 ( i )</t>
  </si>
  <si>
    <t>13.1 ( j )</t>
  </si>
  <si>
    <r>
      <rPr>
        <sz val="11"/>
        <rFont val="Calibri"/>
        <family val="2"/>
      </rPr>
      <t>Capacita</t>
    </r>
    <r>
      <rPr>
        <sz val="11"/>
        <rFont val="Calibri"/>
        <family val="2"/>
        <scheme val="minor"/>
      </rPr>
      <t xml:space="preserve"> y adiestra al personal ocupacionalmente expuesto sobre el manejo de las sustancias químicas y el tipo de control aplicado para prevenir la contaminación del ambiente laboral</t>
    </r>
  </si>
  <si>
    <r>
      <t xml:space="preserve">El patrón cumple cuando presenta evidencia documental de que hace del conocimiento del personal ocupacionalmente expuesto el resultado de los </t>
    </r>
    <r>
      <rPr>
        <sz val="11"/>
        <rFont val="Calibri"/>
        <family val="2"/>
      </rPr>
      <t>exámenes médicos anuales</t>
    </r>
    <r>
      <rPr>
        <sz val="11"/>
        <rFont val="Calibri"/>
        <family val="2"/>
        <scheme val="minor"/>
      </rPr>
      <t xml:space="preserve"> que se le practican.</t>
    </r>
  </si>
  <si>
    <r>
      <t xml:space="preserve">El patrón cumple cuando al entrevistar al personal ocupacionalmente expuesto, seleccionado de conformidad con el criterio muestral contenido en la Tabla 19 "Tamaño de la muestra por número de trabajadores ocupacionalmente expuestos", se constata que les proporciona el </t>
    </r>
    <r>
      <rPr>
        <sz val="11"/>
        <rFont val="Calibri"/>
        <family val="2"/>
      </rPr>
      <t>equipo de protección personal</t>
    </r>
    <r>
      <rPr>
        <sz val="11"/>
        <rFont val="Calibri"/>
        <family val="2"/>
        <scheme val="minor"/>
      </rPr>
      <t xml:space="preserve"> específico al riesgo, conforme a lo que señala la NOM-017-STPS-2008, o las que la sustituyan.</t>
    </r>
  </si>
  <si>
    <t>6.6 y 11.1</t>
  </si>
  <si>
    <t xml:space="preserve"> 6.6 y 11.10</t>
  </si>
  <si>
    <r>
      <t xml:space="preserve">El patrón cumple cuando presenta evidencia documental de que las medidas técnicas de </t>
    </r>
    <r>
      <rPr>
        <sz val="11"/>
        <rFont val="Calibri"/>
        <family val="2"/>
      </rPr>
      <t>control</t>
    </r>
    <r>
      <rPr>
        <sz val="11"/>
        <rFont val="Calibri"/>
        <family val="2"/>
        <scheme val="minor"/>
      </rPr>
      <t xml:space="preserve"> por adoptar comprenden, entre otras, las siguientes:</t>
    </r>
  </si>
  <si>
    <r>
      <t xml:space="preserve">Cuenta con el </t>
    </r>
    <r>
      <rPr>
        <sz val="11"/>
        <rFont val="Calibri"/>
        <family val="2"/>
      </rPr>
      <t>estudio actualizado</t>
    </r>
    <r>
      <rPr>
        <sz val="11"/>
        <rFont val="Calibri"/>
        <family val="2"/>
        <scheme val="minor"/>
      </rPr>
      <t xml:space="preserve"> de los agentes químicos contaminantes del ambiente laboral</t>
    </r>
  </si>
  <si>
    <t>El listado actualizado de todos los agentes químicos contaminantes del ambiente laboral presentes en el centro de trabajo.</t>
  </si>
  <si>
    <t>• Gramos o mililitros.</t>
  </si>
  <si>
    <t>• Kilogramos o litros.</t>
  </si>
  <si>
    <t>• Toneladas o metros cúbicos.</t>
  </si>
  <si>
    <r>
      <t xml:space="preserve">Instaura </t>
    </r>
    <r>
      <rPr>
        <sz val="11"/>
        <rFont val="Calibri"/>
        <family val="2"/>
      </rPr>
      <t>acciones de control</t>
    </r>
    <r>
      <rPr>
        <sz val="11"/>
        <rFont val="Calibri"/>
        <family val="2"/>
        <scheme val="minor"/>
      </rPr>
      <t>, para no exponer a los trabajadores a concentraciones superiores a los valores límite de exposición que establece el Apéndice I de la presente Norma</t>
    </r>
  </si>
  <si>
    <r>
      <t xml:space="preserve">Cuenta con la </t>
    </r>
    <r>
      <rPr>
        <sz val="11"/>
        <rFont val="Calibri"/>
        <family val="2"/>
      </rPr>
      <t>evaluación</t>
    </r>
    <r>
      <rPr>
        <sz val="11"/>
        <rFont val="Calibri"/>
        <family val="2"/>
        <scheme val="minor"/>
      </rPr>
      <t xml:space="preserve"> sobre la concentración de los agentes químicos contaminantes del ambiente laboral, llevada a cabo por un laboratorio de pruebas, y dispone del informe de evaluación</t>
    </r>
  </si>
  <si>
    <t>• Continuo.</t>
  </si>
  <si>
    <t>• Intermitente.</t>
  </si>
  <si>
    <t>• Generación del contaminante por combustión.</t>
  </si>
  <si>
    <t>• Aumento o disminución de temperatura.</t>
  </si>
  <si>
    <t>• Aumento o disminución de presión.</t>
  </si>
  <si>
    <t>• Generación de humedad.</t>
  </si>
  <si>
    <t>• La concentración medida en el ambiente laboral (CMA) de informes de resultados previos, que hayan sido elaborados por un laboratorio de pruebas.</t>
  </si>
  <si>
    <t>• La clasificación de la cantidad de sustancia manejada en el área o puesto de trabajo; clasificación del riesgo, y su volatilidad.</t>
  </si>
  <si>
    <t>• La determinación de la volatilidad de sustancias químicas.</t>
  </si>
  <si>
    <t>• La clasificación del riesgo, a partir del Grado de Riesgo a la Salud o la Categoría de Peligro para la Salud.</t>
  </si>
  <si>
    <t>• La cantidad de sustancia manejada.</t>
  </si>
  <si>
    <t>• El área, proceso y puesto de trabajo donde se localiza el personal ocupacionalmente expuesto o los grupos de exposición homogénea.</t>
  </si>
  <si>
    <t>• Los puestos de trabajo involucrados.</t>
  </si>
  <si>
    <t>• El número de trabajadores expuestos.</t>
  </si>
  <si>
    <t>• Las actividades que desarrollan.</t>
  </si>
  <si>
    <t>• El tiempo y frecuencia de la exposición.</t>
  </si>
  <si>
    <t>• El equipo de protección personal con que cuenta.</t>
  </si>
  <si>
    <t>• La(s) vía(s) de ingreso al organismo.</t>
  </si>
  <si>
    <t>• El número de personal ocupacionalmente expuesto.</t>
  </si>
  <si>
    <t>• El tiempo de exposición.</t>
  </si>
  <si>
    <t>El personal ocupacionalmente expuesto a considerar para el muestreo.</t>
  </si>
  <si>
    <t>• La descripción de los controles administrativos y/o técnicos que, en su caso, existan en el centro de trabajo.</t>
  </si>
  <si>
    <t>• Los valores límite de exposición.</t>
  </si>
  <si>
    <t>• El Grado de Riesgo a la Salud o la Categoría de Peligro para la Salud.</t>
  </si>
  <si>
    <t>• La identificación de las fuentes emisoras del contaminante.</t>
  </si>
  <si>
    <t>• La ubicación física de las fuentes emisoras por agente contaminante.</t>
  </si>
  <si>
    <t>• La ubicación de las áreas, procesos y puestos de trabajo donde exista riesgo a la exposición.</t>
  </si>
  <si>
    <t>• La condición del lugar: abierto o cerrado.</t>
  </si>
  <si>
    <t>• La existencia o no de sistemas de extracción y/o inyección de aire, general o localizado.</t>
  </si>
  <si>
    <t>• Temperatura de ebullición.</t>
  </si>
  <si>
    <t>• Peso molecular.</t>
  </si>
  <si>
    <t>•  Estado físico de la sustancia química.</t>
  </si>
  <si>
    <t>• La(s) vía(s) de ingreso de la(s) sustancia(s) química(s) al organismo: oral, cutánea y respiratoria.</t>
  </si>
  <si>
    <t>• Su domicilio.</t>
  </si>
  <si>
    <t>• Las sustancias químicas que componen las mezclas, en su caso, cuando contienen una cantidad igual o mayor al 1% de volumen.</t>
  </si>
  <si>
    <t>• El Registro Federal de Contribuyentes.</t>
  </si>
  <si>
    <t>• El área, proceso y puesto de trabajo objeto del reconocimiento.</t>
  </si>
  <si>
    <t>• Su actividad principal.</t>
  </si>
  <si>
    <t>• El nombre, denominación o razón social.</t>
  </si>
  <si>
    <r>
      <t xml:space="preserve">El patrón cumple cuando presenta evidencia de que cuenta con los </t>
    </r>
    <r>
      <rPr>
        <sz val="11"/>
        <rFont val="Calibri"/>
        <family val="2"/>
      </rPr>
      <t>registros</t>
    </r>
    <r>
      <rPr>
        <sz val="11"/>
        <rFont val="Calibri"/>
        <family val="2"/>
        <scheme val="minor"/>
      </rPr>
      <t xml:space="preserve"> sobre el seguimiento a las medidas de control adoptadas cuando los agentes químicos contaminantes del ambiente laboral rebasan los valores límite de exposición, establecidos en el Apéndice I de la presente Norma.</t>
    </r>
  </si>
  <si>
    <r>
      <t xml:space="preserve">El patrón cumple cuando presenta evidencia documental de que el </t>
    </r>
    <r>
      <rPr>
        <sz val="11"/>
        <rFont val="Calibri"/>
        <family val="2"/>
      </rPr>
      <t>programa para la vigilancia a la salud</t>
    </r>
    <r>
      <rPr>
        <sz val="11"/>
        <rFont val="Calibri"/>
        <family val="2"/>
        <scheme val="minor"/>
      </rPr>
      <t xml:space="preserve"> del personal ocupacionalmente expuesto, considera, al menos, lo siguiente:</t>
    </r>
  </si>
  <si>
    <r>
      <t xml:space="preserve">Los agentes químicos contaminantes del ambiente laboral se muestrean nuevamente una vez instrumentada(s) la(s) medida(s) técnica(s) de </t>
    </r>
    <r>
      <rPr>
        <sz val="11"/>
        <rFont val="Calibri"/>
        <family val="2"/>
      </rPr>
      <t>control</t>
    </r>
    <r>
      <rPr>
        <sz val="11"/>
        <rFont val="Calibri"/>
        <family val="2"/>
        <scheme val="minor"/>
      </rPr>
      <t>, a fin de constatar si disminuyó su concentración por debajo del valor límite de exposición (VLE).</t>
    </r>
  </si>
  <si>
    <r>
      <t xml:space="preserve">Cuenta con el </t>
    </r>
    <r>
      <rPr>
        <sz val="11"/>
        <rFont val="Calibri"/>
        <family val="2"/>
      </rPr>
      <t>reconocimiento</t>
    </r>
    <r>
      <rPr>
        <sz val="11"/>
        <rFont val="Calibri"/>
        <family val="2"/>
        <scheme val="minor"/>
      </rPr>
      <t xml:space="preserve"> de los agentes químicos contaminantes del ambiente laboral.</t>
    </r>
  </si>
  <si>
    <t>El reconocimiento de los agentes químicos contaminantes del ambiente laboral es realizado por el patrón o por un laboratorio de pruebas.</t>
  </si>
  <si>
    <t>• De la(s) sustancia(s) química(s) o mezclas por muestrear.</t>
  </si>
  <si>
    <t>• Del personal ocupacionalmente expuesto a considerar para el muestreo.</t>
  </si>
  <si>
    <t>• De los grupos de exposición homogénea a los agentes químicos contaminantes del ambiente laboral.</t>
  </si>
  <si>
    <t>3 Medidas de Seguridad</t>
  </si>
  <si>
    <t>2 Procedimientos de Seguridad</t>
  </si>
  <si>
    <t>5 Seguimiento a la salud</t>
  </si>
  <si>
    <t>6 Equipo de protección personal</t>
  </si>
  <si>
    <t>7 Capacitación</t>
  </si>
  <si>
    <t>8 Registros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</si>
</sst>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8" x14ac:knownFonts="1">
    <font>
      <sz val="11"/>
      <color theme="1"/>
      <name val="Calibri"/>
      <family val="2"/>
      <scheme val="minor"/>
    </font>
    <font>
      <b/>
      <sz val="11"/>
      <color theme="0"/>
      <name val="Calibri"/>
      <family val="2"/>
      <scheme val="minor"/>
    </font>
    <font>
      <b/>
      <sz val="12"/>
      <color theme="0"/>
      <name val="Calibri"/>
      <family val="2"/>
      <scheme val="minor"/>
    </font>
    <font>
      <sz val="11"/>
      <color theme="0"/>
      <name val="Calibri"/>
      <family val="2"/>
      <scheme val="minor"/>
    </font>
    <font>
      <b/>
      <sz val="14"/>
      <name val="Calibri"/>
      <family val="2"/>
      <scheme val="minor"/>
    </font>
    <font>
      <sz val="11"/>
      <name val="Calibri"/>
      <family val="2"/>
      <scheme val="minor"/>
    </font>
    <font>
      <b/>
      <sz val="11"/>
      <name val="Calibri"/>
      <family val="2"/>
      <scheme val="minor"/>
    </font>
    <font>
      <b/>
      <sz val="15"/>
      <name val="Calibri"/>
      <family val="2"/>
      <scheme val="minor"/>
    </font>
    <font>
      <sz val="15"/>
      <name val="Calibri"/>
      <family val="2"/>
      <scheme val="minor"/>
    </font>
    <font>
      <sz val="20"/>
      <name val="Calibri"/>
      <family val="2"/>
      <scheme val="minor"/>
    </font>
    <font>
      <b/>
      <sz val="11"/>
      <name val="Calibri"/>
      <family val="2"/>
    </font>
    <font>
      <sz val="10"/>
      <name val="Calibri"/>
      <family val="2"/>
      <scheme val="minor"/>
    </font>
    <font>
      <sz val="12"/>
      <name val="Calibri"/>
      <family val="2"/>
      <scheme val="minor"/>
    </font>
    <font>
      <b/>
      <sz val="14"/>
      <color theme="0"/>
      <name val="Calibri"/>
      <family val="2"/>
      <scheme val="minor"/>
    </font>
    <font>
      <sz val="11"/>
      <name val="Calibri"/>
      <family val="2"/>
    </font>
    <font>
      <sz val="12"/>
      <color theme="1"/>
      <name val="Calibri"/>
      <family val="2"/>
      <scheme val="minor"/>
    </font>
    <font>
      <sz val="14"/>
      <name val="Calibri"/>
      <family val="2"/>
      <scheme val="minor"/>
    </font>
    <font>
      <sz val="9"/>
      <color rgb="FF000000"/>
      <name val="Tahoma"/>
      <family val="2"/>
    </font>
  </fonts>
  <fills count="9">
    <fill>
      <patternFill patternType="none"/>
    </fill>
    <fill>
      <patternFill patternType="gray125"/>
    </fill>
    <fill>
      <patternFill patternType="solid">
        <fgColor theme="2"/>
        <bgColor indexed="64"/>
      </patternFill>
    </fill>
    <fill>
      <patternFill patternType="solid">
        <fgColor theme="4"/>
        <bgColor indexed="64"/>
      </patternFill>
    </fill>
    <fill>
      <patternFill patternType="solid">
        <fgColor theme="8"/>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0" tint="-0.499984740745262"/>
        <bgColor indexed="64"/>
      </patternFill>
    </fill>
    <fill>
      <patternFill patternType="solid">
        <fgColor theme="0" tint="-0.14999847407452621"/>
        <bgColor indexed="64"/>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116">
    <xf numFmtId="0" fontId="0" fillId="0" borderId="0" xfId="0"/>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0" xfId="0" applyFont="1" applyFill="1" applyBorder="1"/>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xf numFmtId="0" fontId="1" fillId="0" borderId="0" xfId="0" applyFont="1" applyFill="1" applyBorder="1" applyAlignment="1">
      <alignment vertical="center"/>
    </xf>
    <xf numFmtId="0" fontId="3" fillId="0" borderId="0" xfId="0" applyFont="1" applyFill="1" applyBorder="1"/>
    <xf numFmtId="0" fontId="3" fillId="0" borderId="0" xfId="0" applyFont="1" applyFill="1" applyBorder="1" applyAlignment="1">
      <alignment horizontal="center" vertical="center"/>
    </xf>
    <xf numFmtId="0" fontId="3" fillId="0" borderId="0" xfId="0" applyFont="1" applyFill="1"/>
    <xf numFmtId="0" fontId="1" fillId="0" borderId="0" xfId="0" applyFont="1" applyFill="1" applyBorder="1" applyAlignment="1">
      <alignment horizontal="center" textRotation="90"/>
    </xf>
    <xf numFmtId="0" fontId="1"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xf numFmtId="0" fontId="5" fillId="0" borderId="6" xfId="0" applyFont="1" applyFill="1" applyBorder="1" applyAlignment="1">
      <alignment horizontal="center" vertical="center" wrapText="1"/>
    </xf>
    <xf numFmtId="0" fontId="5" fillId="0" borderId="6" xfId="0" applyFont="1" applyFill="1" applyBorder="1" applyAlignment="1">
      <alignment vertical="center" wrapText="1"/>
    </xf>
    <xf numFmtId="0" fontId="9" fillId="0" borderId="6"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6" xfId="0" applyFont="1" applyFill="1" applyBorder="1" applyAlignment="1">
      <alignment vertical="center"/>
    </xf>
    <xf numFmtId="0" fontId="5" fillId="0" borderId="9" xfId="0" applyFont="1" applyFill="1" applyBorder="1" applyAlignment="1">
      <alignment horizontal="center" vertical="center"/>
    </xf>
    <xf numFmtId="0" fontId="5" fillId="0" borderId="3" xfId="0" applyFont="1" applyFill="1" applyBorder="1" applyAlignment="1">
      <alignment horizontal="center" vertical="center"/>
    </xf>
    <xf numFmtId="0" fontId="11" fillId="0" borderId="0" xfId="0" applyFont="1" applyFill="1" applyAlignment="1">
      <alignment horizontal="center" vertical="center"/>
    </xf>
    <xf numFmtId="0" fontId="12" fillId="0" borderId="6" xfId="0" applyFont="1" applyFill="1" applyBorder="1" applyAlignment="1">
      <alignment horizontal="center" vertical="center"/>
    </xf>
    <xf numFmtId="0" fontId="5" fillId="0" borderId="0" xfId="0" applyFont="1" applyFill="1" applyAlignment="1">
      <alignment vertical="center" wrapText="1"/>
    </xf>
    <xf numFmtId="0" fontId="11" fillId="0" borderId="6"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1" fillId="0" borderId="0" xfId="0" applyFont="1" applyFill="1" applyBorder="1" applyAlignment="1">
      <alignment horizontal="center" vertical="center"/>
    </xf>
    <xf numFmtId="0" fontId="11" fillId="0" borderId="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1" fillId="0" borderId="6" xfId="0" applyFont="1" applyFill="1" applyBorder="1" applyAlignment="1">
      <alignment horizontal="center" vertical="center"/>
    </xf>
    <xf numFmtId="2" fontId="5" fillId="0" borderId="6" xfId="0" applyNumberFormat="1" applyFont="1" applyFill="1" applyBorder="1" applyAlignment="1">
      <alignment horizontal="center" vertical="center"/>
    </xf>
    <xf numFmtId="0" fontId="11"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5" fillId="0" borderId="9" xfId="0" applyFont="1" applyFill="1" applyBorder="1"/>
    <xf numFmtId="0" fontId="5" fillId="0" borderId="3" xfId="0" applyFont="1" applyFill="1" applyBorder="1" applyAlignment="1">
      <alignment horizontal="center" vertical="center" wrapText="1"/>
    </xf>
    <xf numFmtId="165" fontId="5" fillId="0" borderId="15" xfId="0" applyNumberFormat="1"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3" xfId="0" applyFont="1" applyFill="1" applyBorder="1" applyAlignment="1">
      <alignment horizontal="center" vertical="center"/>
    </xf>
    <xf numFmtId="0" fontId="7" fillId="5" borderId="4" xfId="0" applyFont="1" applyFill="1" applyBorder="1" applyAlignment="1">
      <alignment horizontal="left" vertical="center"/>
    </xf>
    <xf numFmtId="0" fontId="8" fillId="5" borderId="16" xfId="0" applyFont="1" applyFill="1" applyBorder="1" applyAlignment="1">
      <alignment horizontal="center" vertical="center"/>
    </xf>
    <xf numFmtId="10" fontId="0" fillId="0" borderId="6" xfId="0" applyNumberFormat="1" applyFill="1" applyBorder="1" applyAlignment="1">
      <alignment horizontal="center"/>
    </xf>
    <xf numFmtId="0" fontId="5" fillId="2" borderId="4"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15" fillId="0" borderId="6" xfId="0" applyFont="1" applyBorder="1" applyAlignment="1">
      <alignment horizontal="center" vertical="center"/>
    </xf>
    <xf numFmtId="0" fontId="6" fillId="5" borderId="6" xfId="0" applyFont="1" applyFill="1" applyBorder="1" applyAlignment="1">
      <alignment horizontal="center" vertical="center" wrapText="1"/>
    </xf>
    <xf numFmtId="0" fontId="6" fillId="0" borderId="0" xfId="0" applyFont="1" applyFill="1" applyAlignment="1">
      <alignment horizontal="center" vertical="center"/>
    </xf>
    <xf numFmtId="164" fontId="6" fillId="0" borderId="0" xfId="0" applyNumberFormat="1" applyFont="1" applyFill="1" applyAlignment="1">
      <alignment horizontal="center" vertical="center"/>
    </xf>
    <xf numFmtId="0" fontId="6" fillId="0" borderId="0" xfId="0" applyFont="1" applyFill="1"/>
    <xf numFmtId="0" fontId="6" fillId="5" borderId="9" xfId="0" applyFont="1" applyFill="1" applyBorder="1" applyAlignment="1">
      <alignment horizontal="center" vertical="center" wrapText="1"/>
    </xf>
    <xf numFmtId="2" fontId="6" fillId="5" borderId="6" xfId="0" applyNumberFormat="1" applyFont="1" applyFill="1" applyBorder="1" applyAlignment="1">
      <alignment horizontal="center" vertical="center" wrapText="1"/>
    </xf>
    <xf numFmtId="10" fontId="0" fillId="0" borderId="6" xfId="0" applyNumberFormat="1" applyFill="1" applyBorder="1" applyAlignment="1">
      <alignment horizontal="center" vertical="center"/>
    </xf>
    <xf numFmtId="0" fontId="5" fillId="2" borderId="10" xfId="0" applyFont="1" applyFill="1" applyBorder="1" applyAlignment="1">
      <alignment horizontal="center" vertical="center"/>
    </xf>
    <xf numFmtId="0" fontId="5" fillId="2" borderId="1" xfId="0" applyFont="1" applyFill="1" applyBorder="1" applyAlignment="1">
      <alignment horizontal="center" vertical="center"/>
    </xf>
    <xf numFmtId="10" fontId="0" fillId="7" borderId="5" xfId="0" applyNumberFormat="1" applyFill="1" applyBorder="1" applyAlignment="1">
      <alignment horizontal="center" vertical="center"/>
    </xf>
    <xf numFmtId="0" fontId="9" fillId="0" borderId="0" xfId="0" applyFont="1" applyFill="1" applyBorder="1" applyAlignment="1">
      <alignment horizontal="center" vertical="center" wrapText="1"/>
    </xf>
    <xf numFmtId="10" fontId="5" fillId="5" borderId="5" xfId="0" applyNumberFormat="1" applyFont="1" applyFill="1" applyBorder="1" applyAlignment="1">
      <alignment horizontal="center" vertical="center"/>
    </xf>
    <xf numFmtId="0" fontId="5" fillId="0" borderId="6" xfId="0" applyFont="1" applyFill="1" applyBorder="1" applyAlignment="1">
      <alignment horizontal="left" vertical="center" wrapText="1"/>
    </xf>
    <xf numFmtId="164" fontId="6" fillId="5" borderId="19" xfId="0" applyNumberFormat="1" applyFont="1" applyFill="1" applyBorder="1" applyAlignment="1">
      <alignment horizontal="left" vertical="center"/>
    </xf>
    <xf numFmtId="0" fontId="16" fillId="3" borderId="18" xfId="0" applyFont="1" applyFill="1" applyBorder="1" applyAlignment="1">
      <alignment horizontal="center" vertical="center"/>
    </xf>
    <xf numFmtId="0" fontId="5" fillId="0" borderId="5" xfId="0" applyFont="1" applyFill="1" applyBorder="1" applyAlignment="1">
      <alignment horizontal="left" vertical="center" wrapText="1"/>
    </xf>
    <xf numFmtId="0" fontId="16" fillId="0" borderId="0" xfId="0" applyFont="1" applyFill="1" applyBorder="1"/>
    <xf numFmtId="0" fontId="16" fillId="0" borderId="0" xfId="0" applyFont="1" applyFill="1" applyBorder="1" applyAlignment="1">
      <alignment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6" fillId="0" borderId="0" xfId="0" applyFont="1" applyFill="1"/>
    <xf numFmtId="0" fontId="7" fillId="5" borderId="4" xfId="0" applyFont="1" applyFill="1" applyBorder="1" applyAlignment="1">
      <alignment horizontal="left" vertical="center"/>
    </xf>
    <xf numFmtId="0" fontId="7" fillId="5" borderId="16" xfId="0" applyFont="1" applyFill="1" applyBorder="1" applyAlignment="1">
      <alignment horizontal="left" vertical="center"/>
    </xf>
    <xf numFmtId="0" fontId="7" fillId="5" borderId="13" xfId="0" applyFont="1" applyFill="1" applyBorder="1" applyAlignment="1">
      <alignment horizontal="left" vertical="center"/>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 fillId="6" borderId="6" xfId="0" applyFont="1" applyFill="1" applyBorder="1" applyAlignment="1">
      <alignment horizontal="center" vertical="center"/>
    </xf>
    <xf numFmtId="0" fontId="1" fillId="6" borderId="3" xfId="0" applyFont="1" applyFill="1" applyBorder="1" applyAlignment="1">
      <alignment horizontal="center" vertical="center"/>
    </xf>
    <xf numFmtId="0" fontId="13" fillId="4"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0" xfId="0" applyFont="1" applyFill="1" applyAlignment="1">
      <alignment horizontal="left" vertical="center" wrapText="1"/>
    </xf>
    <xf numFmtId="0" fontId="5" fillId="0" borderId="0" xfId="0" applyFont="1" applyFill="1" applyBorder="1" applyAlignment="1">
      <alignment horizontal="left" vertical="center" wrapText="1"/>
    </xf>
    <xf numFmtId="0" fontId="6" fillId="2" borderId="9" xfId="0" applyFont="1" applyFill="1" applyBorder="1" applyAlignment="1">
      <alignment horizontal="left" vertical="center"/>
    </xf>
    <xf numFmtId="0" fontId="7" fillId="5" borderId="16" xfId="0" applyFont="1" applyFill="1" applyBorder="1" applyAlignment="1">
      <alignment horizontal="left" vertical="center" wrapText="1"/>
    </xf>
    <xf numFmtId="0" fontId="5" fillId="0" borderId="0" xfId="0" applyFont="1" applyFill="1" applyAlignment="1">
      <alignment horizontal="left" vertical="center"/>
    </xf>
    <xf numFmtId="0" fontId="6" fillId="0" borderId="0" xfId="0" applyFont="1" applyFill="1" applyAlignment="1">
      <alignment horizontal="left" vertical="center" wrapText="1"/>
    </xf>
    <xf numFmtId="0" fontId="6" fillId="0" borderId="6"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3" borderId="17" xfId="0" applyFont="1" applyFill="1" applyBorder="1" applyAlignment="1">
      <alignment horizontal="left" vertical="center"/>
    </xf>
    <xf numFmtId="0" fontId="5" fillId="8" borderId="4" xfId="0" applyFont="1" applyFill="1" applyBorder="1" applyAlignment="1">
      <alignment horizontal="center" vertical="center"/>
    </xf>
    <xf numFmtId="0" fontId="5" fillId="8" borderId="16" xfId="0" applyFont="1" applyFill="1" applyBorder="1" applyAlignment="1">
      <alignment horizontal="center" vertical="center"/>
    </xf>
    <xf numFmtId="0" fontId="5" fillId="8" borderId="5" xfId="0" applyFont="1" applyFill="1" applyBorder="1" applyAlignment="1">
      <alignment horizontal="center" vertical="center"/>
    </xf>
    <xf numFmtId="10" fontId="6" fillId="0" borderId="20" xfId="0" applyNumberFormat="1" applyFont="1" applyFill="1" applyBorder="1" applyAlignment="1">
      <alignment horizontal="center" vertical="center" wrapText="1"/>
    </xf>
  </cellXfs>
  <cellStyles count="1">
    <cellStyle name="Normal" xfId="0" builtinId="0"/>
  </cellStyles>
  <dxfs count="6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de Cumplimiento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'NOM-010'!$D$307</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7D3C-9A40-8E90-DE7E781F270D}"/>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7D3C-9A40-8E90-DE7E781F270D}"/>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7D3C-9A40-8E90-DE7E781F270D}"/>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7D3C-9A40-8E90-DE7E781F270D}"/>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7D3C-9A40-8E90-DE7E781F270D}"/>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7D3C-9A40-8E90-DE7E781F270D}"/>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7D3C-9A40-8E90-DE7E781F270D}"/>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7D3C-9A40-8E90-DE7E781F270D}"/>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7D3C-9A40-8E90-DE7E781F270D}"/>
              </c:ext>
            </c:extLst>
          </c:dPt>
          <c:dPt>
            <c:idx val="9"/>
            <c:invertIfNegative val="0"/>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7D3C-9A40-8E90-DE7E781F270D}"/>
              </c:ext>
            </c:extLst>
          </c:dPt>
          <c:dPt>
            <c:idx val="10"/>
            <c:invertIfNegative val="0"/>
            <c:bubble3D val="0"/>
            <c:spPr>
              <a:solidFill>
                <a:schemeClr val="accent5">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5-7D3C-9A40-8E90-DE7E781F270D}"/>
              </c:ext>
            </c:extLst>
          </c:dPt>
          <c:dPt>
            <c:idx val="11"/>
            <c:invertIfNegative val="0"/>
            <c:bubble3D val="0"/>
            <c:spPr>
              <a:solidFill>
                <a:schemeClr val="accent6">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7-7D3C-9A40-8E90-DE7E781F270D}"/>
              </c:ext>
            </c:extLst>
          </c:dPt>
          <c:dPt>
            <c:idx val="12"/>
            <c:invertIfNegative val="0"/>
            <c:bubble3D val="0"/>
            <c:spPr>
              <a:solidFill>
                <a:schemeClr val="accent1">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9-7D3C-9A40-8E90-DE7E781F270D}"/>
              </c:ext>
            </c:extLst>
          </c:dPt>
          <c:dPt>
            <c:idx val="13"/>
            <c:invertIfNegative val="0"/>
            <c:bubble3D val="0"/>
            <c:spPr>
              <a:solidFill>
                <a:schemeClr val="accent2">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B-7D3C-9A40-8E90-DE7E781F270D}"/>
              </c:ext>
            </c:extLst>
          </c:dPt>
          <c:dPt>
            <c:idx val="14"/>
            <c:invertIfNegative val="0"/>
            <c:bubble3D val="0"/>
            <c:spPr>
              <a:solidFill>
                <a:schemeClr val="accent3">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D-7D3C-9A40-8E90-DE7E781F270D}"/>
              </c:ext>
            </c:extLst>
          </c:dPt>
          <c:dPt>
            <c:idx val="15"/>
            <c:invertIfNegative val="0"/>
            <c:bubble3D val="0"/>
            <c:spPr>
              <a:solidFill>
                <a:schemeClr val="accent4">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F-7D3C-9A40-8E90-DE7E781F270D}"/>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1-7D3C-9A40-8E90-DE7E781F270D}"/>
                </c:ext>
              </c:extLst>
            </c:dLbl>
            <c:dLbl>
              <c:idx val="1"/>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3-7D3C-9A40-8E90-DE7E781F270D}"/>
                </c:ext>
              </c:extLst>
            </c:dLbl>
            <c:dLbl>
              <c:idx val="2"/>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5-7D3C-9A40-8E90-DE7E781F270D}"/>
                </c:ext>
              </c:extLst>
            </c:dLbl>
            <c:dLbl>
              <c:idx val="3"/>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7-7D3C-9A40-8E90-DE7E781F270D}"/>
                </c:ext>
              </c:extLst>
            </c:dLbl>
            <c:dLbl>
              <c:idx val="4"/>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9-7D3C-9A40-8E90-DE7E781F270D}"/>
                </c:ext>
              </c:extLst>
            </c:dLbl>
            <c:dLbl>
              <c:idx val="5"/>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B-7D3C-9A40-8E90-DE7E781F270D}"/>
                </c:ext>
              </c:extLst>
            </c:dLbl>
            <c:dLbl>
              <c:idx val="6"/>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D-7D3C-9A40-8E90-DE7E781F270D}"/>
                </c:ext>
              </c:extLst>
            </c:dLbl>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F-7D3C-9A40-8E90-DE7E781F270D}"/>
                </c:ext>
              </c:extLst>
            </c:dLbl>
            <c:dLbl>
              <c:idx val="8"/>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11-7D3C-9A40-8E90-DE7E781F270D}"/>
                </c:ext>
              </c:extLst>
            </c:dLbl>
            <c:dLbl>
              <c:idx val="9"/>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13-7D3C-9A40-8E90-DE7E781F270D}"/>
                </c:ext>
              </c:extLst>
            </c:dLbl>
            <c:dLbl>
              <c:idx val="15"/>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1F-7D3C-9A40-8E90-DE7E781F270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'NOM-010'!$C$308:$C$316</c:f>
              <c:strCache>
                <c:ptCount val="9"/>
                <c:pt idx="0">
                  <c:v>1 Estudios</c:v>
                </c:pt>
                <c:pt idx="1">
                  <c:v>2 Procedimientos de Seguridad</c:v>
                </c:pt>
                <c:pt idx="2">
                  <c:v>3 Medidas de Seguridad</c:v>
                </c:pt>
                <c:pt idx="3">
                  <c:v>4 Reconocimiento, evaluación y control</c:v>
                </c:pt>
                <c:pt idx="4">
                  <c:v>5 Seguimiento a la salud</c:v>
                </c:pt>
                <c:pt idx="5">
                  <c:v>6 Equipo de protección personal</c:v>
                </c:pt>
                <c:pt idx="6">
                  <c:v>7 Capacitación</c:v>
                </c:pt>
                <c:pt idx="7">
                  <c:v>8 Registros</c:v>
                </c:pt>
                <c:pt idx="8">
                  <c:v>Cumplimiento Global</c:v>
                </c:pt>
              </c:strCache>
            </c:strRef>
          </c:cat>
          <c:val>
            <c:numRef>
              <c:f>'NOM-010'!$D$308:$D$316</c:f>
              <c:numCache>
                <c:formatCode>000.00%</c:formatCode>
                <c:ptCount val="9"/>
                <c:pt idx="0">
                  <c:v>0</c:v>
                </c:pt>
                <c:pt idx="1">
                  <c:v>0</c:v>
                </c:pt>
                <c:pt idx="2">
                  <c:v>0</c:v>
                </c:pt>
                <c:pt idx="3">
                  <c:v>0</c:v>
                </c:pt>
                <c:pt idx="4">
                  <c:v>0</c:v>
                </c:pt>
                <c:pt idx="5">
                  <c:v>0</c:v>
                </c:pt>
                <c:pt idx="6">
                  <c:v>0</c:v>
                </c:pt>
                <c:pt idx="7">
                  <c:v>0</c:v>
                </c:pt>
                <c:pt idx="8" formatCode="0.00%">
                  <c:v>0</c:v>
                </c:pt>
              </c:numCache>
            </c:numRef>
          </c:val>
          <c:extLst>
            <c:ext xmlns:c16="http://schemas.microsoft.com/office/drawing/2014/chart" uri="{C3380CC4-5D6E-409C-BE32-E72D297353CC}">
              <c16:uniqueId val="{00000020-7D3C-9A40-8E90-DE7E781F270D}"/>
            </c:ext>
          </c:extLst>
        </c:ser>
        <c:dLbls>
          <c:dLblPos val="inEnd"/>
          <c:showLegendKey val="0"/>
          <c:showVal val="1"/>
          <c:showCatName val="0"/>
          <c:showSerName val="0"/>
          <c:showPercent val="0"/>
          <c:showBubbleSize val="0"/>
        </c:dLbls>
        <c:gapWidth val="65"/>
        <c:axId val="1267146832"/>
        <c:axId val="1267133536"/>
      </c:barChart>
      <c:valAx>
        <c:axId val="1267133536"/>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1267146832"/>
        <c:crossBetween val="between"/>
      </c:valAx>
      <c:catAx>
        <c:axId val="126714683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1267133536"/>
        <c:auto val="1"/>
        <c:lblAlgn val="ctr"/>
        <c:lblOffset val="100"/>
        <c:noMultiLvlLbl val="0"/>
      </c:cat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31"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6718" cy="6291832"/>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B1:X3933"/>
  <sheetViews>
    <sheetView tabSelected="1" zoomScale="109" zoomScaleNormal="175" zoomScaleSheetLayoutView="125" workbookViewId="0">
      <pane ySplit="4" topLeftCell="A5" activePane="bottomLeft" state="frozen"/>
      <selection pane="bottomLeft" activeCell="B1" sqref="B1:J1"/>
    </sheetView>
  </sheetViews>
  <sheetFormatPr baseColWidth="10" defaultColWidth="11.5" defaultRowHeight="15" x14ac:dyDescent="0.2"/>
  <cols>
    <col min="1" max="1" width="2.6640625" style="11" customWidth="1"/>
    <col min="2" max="2" width="6.1640625" style="63" customWidth="1"/>
    <col min="3" max="3" width="57" style="105" bestFit="1" customWidth="1"/>
    <col min="4" max="4" width="11.5" style="28"/>
    <col min="5" max="5" width="7.6640625" style="28" customWidth="1"/>
    <col min="6" max="6" width="6.33203125" style="27" customWidth="1"/>
    <col min="7" max="9" width="3.83203125" style="27" customWidth="1"/>
    <col min="10" max="10" width="23.83203125" style="10" customWidth="1"/>
    <col min="11" max="15" width="4.6640625" style="7" customWidth="1"/>
    <col min="16" max="17" width="11.5" style="7"/>
    <col min="18" max="18" width="12.1640625" style="8" customWidth="1"/>
    <col min="19" max="19" width="14.83203125" style="9" customWidth="1"/>
    <col min="20" max="20" width="11.5" style="7"/>
    <col min="21" max="21" width="11.5" style="10" customWidth="1"/>
    <col min="22" max="24" width="11.5" style="7"/>
    <col min="25" max="257" width="11.5" style="11"/>
    <col min="258" max="258" width="6.1640625" style="11" customWidth="1"/>
    <col min="259" max="259" width="57" style="11" bestFit="1" customWidth="1"/>
    <col min="260" max="261" width="11.5" style="11"/>
    <col min="262" max="262" width="37.83203125" style="11" customWidth="1"/>
    <col min="263" max="264" width="11.5" style="11" customWidth="1"/>
    <col min="265" max="265" width="11.5" style="11"/>
    <col min="266" max="271" width="4.6640625" style="11" customWidth="1"/>
    <col min="272" max="273" width="11.5" style="11"/>
    <col min="274" max="274" width="12.1640625" style="11" customWidth="1"/>
    <col min="275" max="275" width="14.83203125" style="11" customWidth="1"/>
    <col min="276" max="276" width="11.5" style="11"/>
    <col min="277" max="277" width="11.5" style="11" customWidth="1"/>
    <col min="278" max="513" width="11.5" style="11"/>
    <col min="514" max="514" width="6.1640625" style="11" customWidth="1"/>
    <col min="515" max="515" width="57" style="11" bestFit="1" customWidth="1"/>
    <col min="516" max="517" width="11.5" style="11"/>
    <col min="518" max="518" width="37.83203125" style="11" customWidth="1"/>
    <col min="519" max="520" width="11.5" style="11" customWidth="1"/>
    <col min="521" max="521" width="11.5" style="11"/>
    <col min="522" max="527" width="4.6640625" style="11" customWidth="1"/>
    <col min="528" max="529" width="11.5" style="11"/>
    <col min="530" max="530" width="12.1640625" style="11" customWidth="1"/>
    <col min="531" max="531" width="14.83203125" style="11" customWidth="1"/>
    <col min="532" max="532" width="11.5" style="11"/>
    <col min="533" max="533" width="11.5" style="11" customWidth="1"/>
    <col min="534" max="769" width="11.5" style="11"/>
    <col min="770" max="770" width="6.1640625" style="11" customWidth="1"/>
    <col min="771" max="771" width="57" style="11" bestFit="1" customWidth="1"/>
    <col min="772" max="773" width="11.5" style="11"/>
    <col min="774" max="774" width="37.83203125" style="11" customWidth="1"/>
    <col min="775" max="776" width="11.5" style="11" customWidth="1"/>
    <col min="777" max="777" width="11.5" style="11"/>
    <col min="778" max="783" width="4.6640625" style="11" customWidth="1"/>
    <col min="784" max="785" width="11.5" style="11"/>
    <col min="786" max="786" width="12.1640625" style="11" customWidth="1"/>
    <col min="787" max="787" width="14.83203125" style="11" customWidth="1"/>
    <col min="788" max="788" width="11.5" style="11"/>
    <col min="789" max="789" width="11.5" style="11" customWidth="1"/>
    <col min="790" max="1025" width="11.5" style="11"/>
    <col min="1026" max="1026" width="6.1640625" style="11" customWidth="1"/>
    <col min="1027" max="1027" width="57" style="11" bestFit="1" customWidth="1"/>
    <col min="1028" max="1029" width="11.5" style="11"/>
    <col min="1030" max="1030" width="37.83203125" style="11" customWidth="1"/>
    <col min="1031" max="1032" width="11.5" style="11" customWidth="1"/>
    <col min="1033" max="1033" width="11.5" style="11"/>
    <col min="1034" max="1039" width="4.6640625" style="11" customWidth="1"/>
    <col min="1040" max="1041" width="11.5" style="11"/>
    <col min="1042" max="1042" width="12.1640625" style="11" customWidth="1"/>
    <col min="1043" max="1043" width="14.83203125" style="11" customWidth="1"/>
    <col min="1044" max="1044" width="11.5" style="11"/>
    <col min="1045" max="1045" width="11.5" style="11" customWidth="1"/>
    <col min="1046" max="1281" width="11.5" style="11"/>
    <col min="1282" max="1282" width="6.1640625" style="11" customWidth="1"/>
    <col min="1283" max="1283" width="57" style="11" bestFit="1" customWidth="1"/>
    <col min="1284" max="1285" width="11.5" style="11"/>
    <col min="1286" max="1286" width="37.83203125" style="11" customWidth="1"/>
    <col min="1287" max="1288" width="11.5" style="11" customWidth="1"/>
    <col min="1289" max="1289" width="11.5" style="11"/>
    <col min="1290" max="1295" width="4.6640625" style="11" customWidth="1"/>
    <col min="1296" max="1297" width="11.5" style="11"/>
    <col min="1298" max="1298" width="12.1640625" style="11" customWidth="1"/>
    <col min="1299" max="1299" width="14.83203125" style="11" customWidth="1"/>
    <col min="1300" max="1300" width="11.5" style="11"/>
    <col min="1301" max="1301" width="11.5" style="11" customWidth="1"/>
    <col min="1302" max="1537" width="11.5" style="11"/>
    <col min="1538" max="1538" width="6.1640625" style="11" customWidth="1"/>
    <col min="1539" max="1539" width="57" style="11" bestFit="1" customWidth="1"/>
    <col min="1540" max="1541" width="11.5" style="11"/>
    <col min="1542" max="1542" width="37.83203125" style="11" customWidth="1"/>
    <col min="1543" max="1544" width="11.5" style="11" customWidth="1"/>
    <col min="1545" max="1545" width="11.5" style="11"/>
    <col min="1546" max="1551" width="4.6640625" style="11" customWidth="1"/>
    <col min="1552" max="1553" width="11.5" style="11"/>
    <col min="1554" max="1554" width="12.1640625" style="11" customWidth="1"/>
    <col min="1555" max="1555" width="14.83203125" style="11" customWidth="1"/>
    <col min="1556" max="1556" width="11.5" style="11"/>
    <col min="1557" max="1557" width="11.5" style="11" customWidth="1"/>
    <col min="1558" max="1793" width="11.5" style="11"/>
    <col min="1794" max="1794" width="6.1640625" style="11" customWidth="1"/>
    <col min="1795" max="1795" width="57" style="11" bestFit="1" customWidth="1"/>
    <col min="1796" max="1797" width="11.5" style="11"/>
    <col min="1798" max="1798" width="37.83203125" style="11" customWidth="1"/>
    <col min="1799" max="1800" width="11.5" style="11" customWidth="1"/>
    <col min="1801" max="1801" width="11.5" style="11"/>
    <col min="1802" max="1807" width="4.6640625" style="11" customWidth="1"/>
    <col min="1808" max="1809" width="11.5" style="11"/>
    <col min="1810" max="1810" width="12.1640625" style="11" customWidth="1"/>
    <col min="1811" max="1811" width="14.83203125" style="11" customWidth="1"/>
    <col min="1812" max="1812" width="11.5" style="11"/>
    <col min="1813" max="1813" width="11.5" style="11" customWidth="1"/>
    <col min="1814" max="2049" width="11.5" style="11"/>
    <col min="2050" max="2050" width="6.1640625" style="11" customWidth="1"/>
    <col min="2051" max="2051" width="57" style="11" bestFit="1" customWidth="1"/>
    <col min="2052" max="2053" width="11.5" style="11"/>
    <col min="2054" max="2054" width="37.83203125" style="11" customWidth="1"/>
    <col min="2055" max="2056" width="11.5" style="11" customWidth="1"/>
    <col min="2057" max="2057" width="11.5" style="11"/>
    <col min="2058" max="2063" width="4.6640625" style="11" customWidth="1"/>
    <col min="2064" max="2065" width="11.5" style="11"/>
    <col min="2066" max="2066" width="12.1640625" style="11" customWidth="1"/>
    <col min="2067" max="2067" width="14.83203125" style="11" customWidth="1"/>
    <col min="2068" max="2068" width="11.5" style="11"/>
    <col min="2069" max="2069" width="11.5" style="11" customWidth="1"/>
    <col min="2070" max="2305" width="11.5" style="11"/>
    <col min="2306" max="2306" width="6.1640625" style="11" customWidth="1"/>
    <col min="2307" max="2307" width="57" style="11" bestFit="1" customWidth="1"/>
    <col min="2308" max="2309" width="11.5" style="11"/>
    <col min="2310" max="2310" width="37.83203125" style="11" customWidth="1"/>
    <col min="2311" max="2312" width="11.5" style="11" customWidth="1"/>
    <col min="2313" max="2313" width="11.5" style="11"/>
    <col min="2314" max="2319" width="4.6640625" style="11" customWidth="1"/>
    <col min="2320" max="2321" width="11.5" style="11"/>
    <col min="2322" max="2322" width="12.1640625" style="11" customWidth="1"/>
    <col min="2323" max="2323" width="14.83203125" style="11" customWidth="1"/>
    <col min="2324" max="2324" width="11.5" style="11"/>
    <col min="2325" max="2325" width="11.5" style="11" customWidth="1"/>
    <col min="2326" max="2561" width="11.5" style="11"/>
    <col min="2562" max="2562" width="6.1640625" style="11" customWidth="1"/>
    <col min="2563" max="2563" width="57" style="11" bestFit="1" customWidth="1"/>
    <col min="2564" max="2565" width="11.5" style="11"/>
    <col min="2566" max="2566" width="37.83203125" style="11" customWidth="1"/>
    <col min="2567" max="2568" width="11.5" style="11" customWidth="1"/>
    <col min="2569" max="2569" width="11.5" style="11"/>
    <col min="2570" max="2575" width="4.6640625" style="11" customWidth="1"/>
    <col min="2576" max="2577" width="11.5" style="11"/>
    <col min="2578" max="2578" width="12.1640625" style="11" customWidth="1"/>
    <col min="2579" max="2579" width="14.83203125" style="11" customWidth="1"/>
    <col min="2580" max="2580" width="11.5" style="11"/>
    <col min="2581" max="2581" width="11.5" style="11" customWidth="1"/>
    <col min="2582" max="2817" width="11.5" style="11"/>
    <col min="2818" max="2818" width="6.1640625" style="11" customWidth="1"/>
    <col min="2819" max="2819" width="57" style="11" bestFit="1" customWidth="1"/>
    <col min="2820" max="2821" width="11.5" style="11"/>
    <col min="2822" max="2822" width="37.83203125" style="11" customWidth="1"/>
    <col min="2823" max="2824" width="11.5" style="11" customWidth="1"/>
    <col min="2825" max="2825" width="11.5" style="11"/>
    <col min="2826" max="2831" width="4.6640625" style="11" customWidth="1"/>
    <col min="2832" max="2833" width="11.5" style="11"/>
    <col min="2834" max="2834" width="12.1640625" style="11" customWidth="1"/>
    <col min="2835" max="2835" width="14.83203125" style="11" customWidth="1"/>
    <col min="2836" max="2836" width="11.5" style="11"/>
    <col min="2837" max="2837" width="11.5" style="11" customWidth="1"/>
    <col min="2838" max="3073" width="11.5" style="11"/>
    <col min="3074" max="3074" width="6.1640625" style="11" customWidth="1"/>
    <col min="3075" max="3075" width="57" style="11" bestFit="1" customWidth="1"/>
    <col min="3076" max="3077" width="11.5" style="11"/>
    <col min="3078" max="3078" width="37.83203125" style="11" customWidth="1"/>
    <col min="3079" max="3080" width="11.5" style="11" customWidth="1"/>
    <col min="3081" max="3081" width="11.5" style="11"/>
    <col min="3082" max="3087" width="4.6640625" style="11" customWidth="1"/>
    <col min="3088" max="3089" width="11.5" style="11"/>
    <col min="3090" max="3090" width="12.1640625" style="11" customWidth="1"/>
    <col min="3091" max="3091" width="14.83203125" style="11" customWidth="1"/>
    <col min="3092" max="3092" width="11.5" style="11"/>
    <col min="3093" max="3093" width="11.5" style="11" customWidth="1"/>
    <col min="3094" max="3329" width="11.5" style="11"/>
    <col min="3330" max="3330" width="6.1640625" style="11" customWidth="1"/>
    <col min="3331" max="3331" width="57" style="11" bestFit="1" customWidth="1"/>
    <col min="3332" max="3333" width="11.5" style="11"/>
    <col min="3334" max="3334" width="37.83203125" style="11" customWidth="1"/>
    <col min="3335" max="3336" width="11.5" style="11" customWidth="1"/>
    <col min="3337" max="3337" width="11.5" style="11"/>
    <col min="3338" max="3343" width="4.6640625" style="11" customWidth="1"/>
    <col min="3344" max="3345" width="11.5" style="11"/>
    <col min="3346" max="3346" width="12.1640625" style="11" customWidth="1"/>
    <col min="3347" max="3347" width="14.83203125" style="11" customWidth="1"/>
    <col min="3348" max="3348" width="11.5" style="11"/>
    <col min="3349" max="3349" width="11.5" style="11" customWidth="1"/>
    <col min="3350" max="3585" width="11.5" style="11"/>
    <col min="3586" max="3586" width="6.1640625" style="11" customWidth="1"/>
    <col min="3587" max="3587" width="57" style="11" bestFit="1" customWidth="1"/>
    <col min="3588" max="3589" width="11.5" style="11"/>
    <col min="3590" max="3590" width="37.83203125" style="11" customWidth="1"/>
    <col min="3591" max="3592" width="11.5" style="11" customWidth="1"/>
    <col min="3593" max="3593" width="11.5" style="11"/>
    <col min="3594" max="3599" width="4.6640625" style="11" customWidth="1"/>
    <col min="3600" max="3601" width="11.5" style="11"/>
    <col min="3602" max="3602" width="12.1640625" style="11" customWidth="1"/>
    <col min="3603" max="3603" width="14.83203125" style="11" customWidth="1"/>
    <col min="3604" max="3604" width="11.5" style="11"/>
    <col min="3605" max="3605" width="11.5" style="11" customWidth="1"/>
    <col min="3606" max="3841" width="11.5" style="11"/>
    <col min="3842" max="3842" width="6.1640625" style="11" customWidth="1"/>
    <col min="3843" max="3843" width="57" style="11" bestFit="1" customWidth="1"/>
    <col min="3844" max="3845" width="11.5" style="11"/>
    <col min="3846" max="3846" width="37.83203125" style="11" customWidth="1"/>
    <col min="3847" max="3848" width="11.5" style="11" customWidth="1"/>
    <col min="3849" max="3849" width="11.5" style="11"/>
    <col min="3850" max="3855" width="4.6640625" style="11" customWidth="1"/>
    <col min="3856" max="3857" width="11.5" style="11"/>
    <col min="3858" max="3858" width="12.1640625" style="11" customWidth="1"/>
    <col min="3859" max="3859" width="14.83203125" style="11" customWidth="1"/>
    <col min="3860" max="3860" width="11.5" style="11"/>
    <col min="3861" max="3861" width="11.5" style="11" customWidth="1"/>
    <col min="3862" max="4097" width="11.5" style="11"/>
    <col min="4098" max="4098" width="6.1640625" style="11" customWidth="1"/>
    <col min="4099" max="4099" width="57" style="11" bestFit="1" customWidth="1"/>
    <col min="4100" max="4101" width="11.5" style="11"/>
    <col min="4102" max="4102" width="37.83203125" style="11" customWidth="1"/>
    <col min="4103" max="4104" width="11.5" style="11" customWidth="1"/>
    <col min="4105" max="4105" width="11.5" style="11"/>
    <col min="4106" max="4111" width="4.6640625" style="11" customWidth="1"/>
    <col min="4112" max="4113" width="11.5" style="11"/>
    <col min="4114" max="4114" width="12.1640625" style="11" customWidth="1"/>
    <col min="4115" max="4115" width="14.83203125" style="11" customWidth="1"/>
    <col min="4116" max="4116" width="11.5" style="11"/>
    <col min="4117" max="4117" width="11.5" style="11" customWidth="1"/>
    <col min="4118" max="4353" width="11.5" style="11"/>
    <col min="4354" max="4354" width="6.1640625" style="11" customWidth="1"/>
    <col min="4355" max="4355" width="57" style="11" bestFit="1" customWidth="1"/>
    <col min="4356" max="4357" width="11.5" style="11"/>
    <col min="4358" max="4358" width="37.83203125" style="11" customWidth="1"/>
    <col min="4359" max="4360" width="11.5" style="11" customWidth="1"/>
    <col min="4361" max="4361" width="11.5" style="11"/>
    <col min="4362" max="4367" width="4.6640625" style="11" customWidth="1"/>
    <col min="4368" max="4369" width="11.5" style="11"/>
    <col min="4370" max="4370" width="12.1640625" style="11" customWidth="1"/>
    <col min="4371" max="4371" width="14.83203125" style="11" customWidth="1"/>
    <col min="4372" max="4372" width="11.5" style="11"/>
    <col min="4373" max="4373" width="11.5" style="11" customWidth="1"/>
    <col min="4374" max="4609" width="11.5" style="11"/>
    <col min="4610" max="4610" width="6.1640625" style="11" customWidth="1"/>
    <col min="4611" max="4611" width="57" style="11" bestFit="1" customWidth="1"/>
    <col min="4612" max="4613" width="11.5" style="11"/>
    <col min="4614" max="4614" width="37.83203125" style="11" customWidth="1"/>
    <col min="4615" max="4616" width="11.5" style="11" customWidth="1"/>
    <col min="4617" max="4617" width="11.5" style="11"/>
    <col min="4618" max="4623" width="4.6640625" style="11" customWidth="1"/>
    <col min="4624" max="4625" width="11.5" style="11"/>
    <col min="4626" max="4626" width="12.1640625" style="11" customWidth="1"/>
    <col min="4627" max="4627" width="14.83203125" style="11" customWidth="1"/>
    <col min="4628" max="4628" width="11.5" style="11"/>
    <col min="4629" max="4629" width="11.5" style="11" customWidth="1"/>
    <col min="4630" max="4865" width="11.5" style="11"/>
    <col min="4866" max="4866" width="6.1640625" style="11" customWidth="1"/>
    <col min="4867" max="4867" width="57" style="11" bestFit="1" customWidth="1"/>
    <col min="4868" max="4869" width="11.5" style="11"/>
    <col min="4870" max="4870" width="37.83203125" style="11" customWidth="1"/>
    <col min="4871" max="4872" width="11.5" style="11" customWidth="1"/>
    <col min="4873" max="4873" width="11.5" style="11"/>
    <col min="4874" max="4879" width="4.6640625" style="11" customWidth="1"/>
    <col min="4880" max="4881" width="11.5" style="11"/>
    <col min="4882" max="4882" width="12.1640625" style="11" customWidth="1"/>
    <col min="4883" max="4883" width="14.83203125" style="11" customWidth="1"/>
    <col min="4884" max="4884" width="11.5" style="11"/>
    <col min="4885" max="4885" width="11.5" style="11" customWidth="1"/>
    <col min="4886" max="5121" width="11.5" style="11"/>
    <col min="5122" max="5122" width="6.1640625" style="11" customWidth="1"/>
    <col min="5123" max="5123" width="57" style="11" bestFit="1" customWidth="1"/>
    <col min="5124" max="5125" width="11.5" style="11"/>
    <col min="5126" max="5126" width="37.83203125" style="11" customWidth="1"/>
    <col min="5127" max="5128" width="11.5" style="11" customWidth="1"/>
    <col min="5129" max="5129" width="11.5" style="11"/>
    <col min="5130" max="5135" width="4.6640625" style="11" customWidth="1"/>
    <col min="5136" max="5137" width="11.5" style="11"/>
    <col min="5138" max="5138" width="12.1640625" style="11" customWidth="1"/>
    <col min="5139" max="5139" width="14.83203125" style="11" customWidth="1"/>
    <col min="5140" max="5140" width="11.5" style="11"/>
    <col min="5141" max="5141" width="11.5" style="11" customWidth="1"/>
    <col min="5142" max="5377" width="11.5" style="11"/>
    <col min="5378" max="5378" width="6.1640625" style="11" customWidth="1"/>
    <col min="5379" max="5379" width="57" style="11" bestFit="1" customWidth="1"/>
    <col min="5380" max="5381" width="11.5" style="11"/>
    <col min="5382" max="5382" width="37.83203125" style="11" customWidth="1"/>
    <col min="5383" max="5384" width="11.5" style="11" customWidth="1"/>
    <col min="5385" max="5385" width="11.5" style="11"/>
    <col min="5386" max="5391" width="4.6640625" style="11" customWidth="1"/>
    <col min="5392" max="5393" width="11.5" style="11"/>
    <col min="5394" max="5394" width="12.1640625" style="11" customWidth="1"/>
    <col min="5395" max="5395" width="14.83203125" style="11" customWidth="1"/>
    <col min="5396" max="5396" width="11.5" style="11"/>
    <col min="5397" max="5397" width="11.5" style="11" customWidth="1"/>
    <col min="5398" max="5633" width="11.5" style="11"/>
    <col min="5634" max="5634" width="6.1640625" style="11" customWidth="1"/>
    <col min="5635" max="5635" width="57" style="11" bestFit="1" customWidth="1"/>
    <col min="5636" max="5637" width="11.5" style="11"/>
    <col min="5638" max="5638" width="37.83203125" style="11" customWidth="1"/>
    <col min="5639" max="5640" width="11.5" style="11" customWidth="1"/>
    <col min="5641" max="5641" width="11.5" style="11"/>
    <col min="5642" max="5647" width="4.6640625" style="11" customWidth="1"/>
    <col min="5648" max="5649" width="11.5" style="11"/>
    <col min="5650" max="5650" width="12.1640625" style="11" customWidth="1"/>
    <col min="5651" max="5651" width="14.83203125" style="11" customWidth="1"/>
    <col min="5652" max="5652" width="11.5" style="11"/>
    <col min="5653" max="5653" width="11.5" style="11" customWidth="1"/>
    <col min="5654" max="5889" width="11.5" style="11"/>
    <col min="5890" max="5890" width="6.1640625" style="11" customWidth="1"/>
    <col min="5891" max="5891" width="57" style="11" bestFit="1" customWidth="1"/>
    <col min="5892" max="5893" width="11.5" style="11"/>
    <col min="5894" max="5894" width="37.83203125" style="11" customWidth="1"/>
    <col min="5895" max="5896" width="11.5" style="11" customWidth="1"/>
    <col min="5897" max="5897" width="11.5" style="11"/>
    <col min="5898" max="5903" width="4.6640625" style="11" customWidth="1"/>
    <col min="5904" max="5905" width="11.5" style="11"/>
    <col min="5906" max="5906" width="12.1640625" style="11" customWidth="1"/>
    <col min="5907" max="5907" width="14.83203125" style="11" customWidth="1"/>
    <col min="5908" max="5908" width="11.5" style="11"/>
    <col min="5909" max="5909" width="11.5" style="11" customWidth="1"/>
    <col min="5910" max="6145" width="11.5" style="11"/>
    <col min="6146" max="6146" width="6.1640625" style="11" customWidth="1"/>
    <col min="6147" max="6147" width="57" style="11" bestFit="1" customWidth="1"/>
    <col min="6148" max="6149" width="11.5" style="11"/>
    <col min="6150" max="6150" width="37.83203125" style="11" customWidth="1"/>
    <col min="6151" max="6152" width="11.5" style="11" customWidth="1"/>
    <col min="6153" max="6153" width="11.5" style="11"/>
    <col min="6154" max="6159" width="4.6640625" style="11" customWidth="1"/>
    <col min="6160" max="6161" width="11.5" style="11"/>
    <col min="6162" max="6162" width="12.1640625" style="11" customWidth="1"/>
    <col min="6163" max="6163" width="14.83203125" style="11" customWidth="1"/>
    <col min="6164" max="6164" width="11.5" style="11"/>
    <col min="6165" max="6165" width="11.5" style="11" customWidth="1"/>
    <col min="6166" max="6401" width="11.5" style="11"/>
    <col min="6402" max="6402" width="6.1640625" style="11" customWidth="1"/>
    <col min="6403" max="6403" width="57" style="11" bestFit="1" customWidth="1"/>
    <col min="6404" max="6405" width="11.5" style="11"/>
    <col min="6406" max="6406" width="37.83203125" style="11" customWidth="1"/>
    <col min="6407" max="6408" width="11.5" style="11" customWidth="1"/>
    <col min="6409" max="6409" width="11.5" style="11"/>
    <col min="6410" max="6415" width="4.6640625" style="11" customWidth="1"/>
    <col min="6416" max="6417" width="11.5" style="11"/>
    <col min="6418" max="6418" width="12.1640625" style="11" customWidth="1"/>
    <col min="6419" max="6419" width="14.83203125" style="11" customWidth="1"/>
    <col min="6420" max="6420" width="11.5" style="11"/>
    <col min="6421" max="6421" width="11.5" style="11" customWidth="1"/>
    <col min="6422" max="6657" width="11.5" style="11"/>
    <col min="6658" max="6658" width="6.1640625" style="11" customWidth="1"/>
    <col min="6659" max="6659" width="57" style="11" bestFit="1" customWidth="1"/>
    <col min="6660" max="6661" width="11.5" style="11"/>
    <col min="6662" max="6662" width="37.83203125" style="11" customWidth="1"/>
    <col min="6663" max="6664" width="11.5" style="11" customWidth="1"/>
    <col min="6665" max="6665" width="11.5" style="11"/>
    <col min="6666" max="6671" width="4.6640625" style="11" customWidth="1"/>
    <col min="6672" max="6673" width="11.5" style="11"/>
    <col min="6674" max="6674" width="12.1640625" style="11" customWidth="1"/>
    <col min="6675" max="6675" width="14.83203125" style="11" customWidth="1"/>
    <col min="6676" max="6676" width="11.5" style="11"/>
    <col min="6677" max="6677" width="11.5" style="11" customWidth="1"/>
    <col min="6678" max="6913" width="11.5" style="11"/>
    <col min="6914" max="6914" width="6.1640625" style="11" customWidth="1"/>
    <col min="6915" max="6915" width="57" style="11" bestFit="1" customWidth="1"/>
    <col min="6916" max="6917" width="11.5" style="11"/>
    <col min="6918" max="6918" width="37.83203125" style="11" customWidth="1"/>
    <col min="6919" max="6920" width="11.5" style="11" customWidth="1"/>
    <col min="6921" max="6921" width="11.5" style="11"/>
    <col min="6922" max="6927" width="4.6640625" style="11" customWidth="1"/>
    <col min="6928" max="6929" width="11.5" style="11"/>
    <col min="6930" max="6930" width="12.1640625" style="11" customWidth="1"/>
    <col min="6931" max="6931" width="14.83203125" style="11" customWidth="1"/>
    <col min="6932" max="6932" width="11.5" style="11"/>
    <col min="6933" max="6933" width="11.5" style="11" customWidth="1"/>
    <col min="6934" max="7169" width="11.5" style="11"/>
    <col min="7170" max="7170" width="6.1640625" style="11" customWidth="1"/>
    <col min="7171" max="7171" width="57" style="11" bestFit="1" customWidth="1"/>
    <col min="7172" max="7173" width="11.5" style="11"/>
    <col min="7174" max="7174" width="37.83203125" style="11" customWidth="1"/>
    <col min="7175" max="7176" width="11.5" style="11" customWidth="1"/>
    <col min="7177" max="7177" width="11.5" style="11"/>
    <col min="7178" max="7183" width="4.6640625" style="11" customWidth="1"/>
    <col min="7184" max="7185" width="11.5" style="11"/>
    <col min="7186" max="7186" width="12.1640625" style="11" customWidth="1"/>
    <col min="7187" max="7187" width="14.83203125" style="11" customWidth="1"/>
    <col min="7188" max="7188" width="11.5" style="11"/>
    <col min="7189" max="7189" width="11.5" style="11" customWidth="1"/>
    <col min="7190" max="7425" width="11.5" style="11"/>
    <col min="7426" max="7426" width="6.1640625" style="11" customWidth="1"/>
    <col min="7427" max="7427" width="57" style="11" bestFit="1" customWidth="1"/>
    <col min="7428" max="7429" width="11.5" style="11"/>
    <col min="7430" max="7430" width="37.83203125" style="11" customWidth="1"/>
    <col min="7431" max="7432" width="11.5" style="11" customWidth="1"/>
    <col min="7433" max="7433" width="11.5" style="11"/>
    <col min="7434" max="7439" width="4.6640625" style="11" customWidth="1"/>
    <col min="7440" max="7441" width="11.5" style="11"/>
    <col min="7442" max="7442" width="12.1640625" style="11" customWidth="1"/>
    <col min="7443" max="7443" width="14.83203125" style="11" customWidth="1"/>
    <col min="7444" max="7444" width="11.5" style="11"/>
    <col min="7445" max="7445" width="11.5" style="11" customWidth="1"/>
    <col min="7446" max="7681" width="11.5" style="11"/>
    <col min="7682" max="7682" width="6.1640625" style="11" customWidth="1"/>
    <col min="7683" max="7683" width="57" style="11" bestFit="1" customWidth="1"/>
    <col min="7684" max="7685" width="11.5" style="11"/>
    <col min="7686" max="7686" width="37.83203125" style="11" customWidth="1"/>
    <col min="7687" max="7688" width="11.5" style="11" customWidth="1"/>
    <col min="7689" max="7689" width="11.5" style="11"/>
    <col min="7690" max="7695" width="4.6640625" style="11" customWidth="1"/>
    <col min="7696" max="7697" width="11.5" style="11"/>
    <col min="7698" max="7698" width="12.1640625" style="11" customWidth="1"/>
    <col min="7699" max="7699" width="14.83203125" style="11" customWidth="1"/>
    <col min="7700" max="7700" width="11.5" style="11"/>
    <col min="7701" max="7701" width="11.5" style="11" customWidth="1"/>
    <col min="7702" max="7937" width="11.5" style="11"/>
    <col min="7938" max="7938" width="6.1640625" style="11" customWidth="1"/>
    <col min="7939" max="7939" width="57" style="11" bestFit="1" customWidth="1"/>
    <col min="7940" max="7941" width="11.5" style="11"/>
    <col min="7942" max="7942" width="37.83203125" style="11" customWidth="1"/>
    <col min="7943" max="7944" width="11.5" style="11" customWidth="1"/>
    <col min="7945" max="7945" width="11.5" style="11"/>
    <col min="7946" max="7951" width="4.6640625" style="11" customWidth="1"/>
    <col min="7952" max="7953" width="11.5" style="11"/>
    <col min="7954" max="7954" width="12.1640625" style="11" customWidth="1"/>
    <col min="7955" max="7955" width="14.83203125" style="11" customWidth="1"/>
    <col min="7956" max="7956" width="11.5" style="11"/>
    <col min="7957" max="7957" width="11.5" style="11" customWidth="1"/>
    <col min="7958" max="8193" width="11.5" style="11"/>
    <col min="8194" max="8194" width="6.1640625" style="11" customWidth="1"/>
    <col min="8195" max="8195" width="57" style="11" bestFit="1" customWidth="1"/>
    <col min="8196" max="8197" width="11.5" style="11"/>
    <col min="8198" max="8198" width="37.83203125" style="11" customWidth="1"/>
    <col min="8199" max="8200" width="11.5" style="11" customWidth="1"/>
    <col min="8201" max="8201" width="11.5" style="11"/>
    <col min="8202" max="8207" width="4.6640625" style="11" customWidth="1"/>
    <col min="8208" max="8209" width="11.5" style="11"/>
    <col min="8210" max="8210" width="12.1640625" style="11" customWidth="1"/>
    <col min="8211" max="8211" width="14.83203125" style="11" customWidth="1"/>
    <col min="8212" max="8212" width="11.5" style="11"/>
    <col min="8213" max="8213" width="11.5" style="11" customWidth="1"/>
    <col min="8214" max="8449" width="11.5" style="11"/>
    <col min="8450" max="8450" width="6.1640625" style="11" customWidth="1"/>
    <col min="8451" max="8451" width="57" style="11" bestFit="1" customWidth="1"/>
    <col min="8452" max="8453" width="11.5" style="11"/>
    <col min="8454" max="8454" width="37.83203125" style="11" customWidth="1"/>
    <col min="8455" max="8456" width="11.5" style="11" customWidth="1"/>
    <col min="8457" max="8457" width="11.5" style="11"/>
    <col min="8458" max="8463" width="4.6640625" style="11" customWidth="1"/>
    <col min="8464" max="8465" width="11.5" style="11"/>
    <col min="8466" max="8466" width="12.1640625" style="11" customWidth="1"/>
    <col min="8467" max="8467" width="14.83203125" style="11" customWidth="1"/>
    <col min="8468" max="8468" width="11.5" style="11"/>
    <col min="8469" max="8469" width="11.5" style="11" customWidth="1"/>
    <col min="8470" max="8705" width="11.5" style="11"/>
    <col min="8706" max="8706" width="6.1640625" style="11" customWidth="1"/>
    <col min="8707" max="8707" width="57" style="11" bestFit="1" customWidth="1"/>
    <col min="8708" max="8709" width="11.5" style="11"/>
    <col min="8710" max="8710" width="37.83203125" style="11" customWidth="1"/>
    <col min="8711" max="8712" width="11.5" style="11" customWidth="1"/>
    <col min="8713" max="8713" width="11.5" style="11"/>
    <col min="8714" max="8719" width="4.6640625" style="11" customWidth="1"/>
    <col min="8720" max="8721" width="11.5" style="11"/>
    <col min="8722" max="8722" width="12.1640625" style="11" customWidth="1"/>
    <col min="8723" max="8723" width="14.83203125" style="11" customWidth="1"/>
    <col min="8724" max="8724" width="11.5" style="11"/>
    <col min="8725" max="8725" width="11.5" style="11" customWidth="1"/>
    <col min="8726" max="8961" width="11.5" style="11"/>
    <col min="8962" max="8962" width="6.1640625" style="11" customWidth="1"/>
    <col min="8963" max="8963" width="57" style="11" bestFit="1" customWidth="1"/>
    <col min="8964" max="8965" width="11.5" style="11"/>
    <col min="8966" max="8966" width="37.83203125" style="11" customWidth="1"/>
    <col min="8967" max="8968" width="11.5" style="11" customWidth="1"/>
    <col min="8969" max="8969" width="11.5" style="11"/>
    <col min="8970" max="8975" width="4.6640625" style="11" customWidth="1"/>
    <col min="8976" max="8977" width="11.5" style="11"/>
    <col min="8978" max="8978" width="12.1640625" style="11" customWidth="1"/>
    <col min="8979" max="8979" width="14.83203125" style="11" customWidth="1"/>
    <col min="8980" max="8980" width="11.5" style="11"/>
    <col min="8981" max="8981" width="11.5" style="11" customWidth="1"/>
    <col min="8982" max="9217" width="11.5" style="11"/>
    <col min="9218" max="9218" width="6.1640625" style="11" customWidth="1"/>
    <col min="9219" max="9219" width="57" style="11" bestFit="1" customWidth="1"/>
    <col min="9220" max="9221" width="11.5" style="11"/>
    <col min="9222" max="9222" width="37.83203125" style="11" customWidth="1"/>
    <col min="9223" max="9224" width="11.5" style="11" customWidth="1"/>
    <col min="9225" max="9225" width="11.5" style="11"/>
    <col min="9226" max="9231" width="4.6640625" style="11" customWidth="1"/>
    <col min="9232" max="9233" width="11.5" style="11"/>
    <col min="9234" max="9234" width="12.1640625" style="11" customWidth="1"/>
    <col min="9235" max="9235" width="14.83203125" style="11" customWidth="1"/>
    <col min="9236" max="9236" width="11.5" style="11"/>
    <col min="9237" max="9237" width="11.5" style="11" customWidth="1"/>
    <col min="9238" max="9473" width="11.5" style="11"/>
    <col min="9474" max="9474" width="6.1640625" style="11" customWidth="1"/>
    <col min="9475" max="9475" width="57" style="11" bestFit="1" customWidth="1"/>
    <col min="9476" max="9477" width="11.5" style="11"/>
    <col min="9478" max="9478" width="37.83203125" style="11" customWidth="1"/>
    <col min="9479" max="9480" width="11.5" style="11" customWidth="1"/>
    <col min="9481" max="9481" width="11.5" style="11"/>
    <col min="9482" max="9487" width="4.6640625" style="11" customWidth="1"/>
    <col min="9488" max="9489" width="11.5" style="11"/>
    <col min="9490" max="9490" width="12.1640625" style="11" customWidth="1"/>
    <col min="9491" max="9491" width="14.83203125" style="11" customWidth="1"/>
    <col min="9492" max="9492" width="11.5" style="11"/>
    <col min="9493" max="9493" width="11.5" style="11" customWidth="1"/>
    <col min="9494" max="9729" width="11.5" style="11"/>
    <col min="9730" max="9730" width="6.1640625" style="11" customWidth="1"/>
    <col min="9731" max="9731" width="57" style="11" bestFit="1" customWidth="1"/>
    <col min="9732" max="9733" width="11.5" style="11"/>
    <col min="9734" max="9734" width="37.83203125" style="11" customWidth="1"/>
    <col min="9735" max="9736" width="11.5" style="11" customWidth="1"/>
    <col min="9737" max="9737" width="11.5" style="11"/>
    <col min="9738" max="9743" width="4.6640625" style="11" customWidth="1"/>
    <col min="9744" max="9745" width="11.5" style="11"/>
    <col min="9746" max="9746" width="12.1640625" style="11" customWidth="1"/>
    <col min="9747" max="9747" width="14.83203125" style="11" customWidth="1"/>
    <col min="9748" max="9748" width="11.5" style="11"/>
    <col min="9749" max="9749" width="11.5" style="11" customWidth="1"/>
    <col min="9750" max="9985" width="11.5" style="11"/>
    <col min="9986" max="9986" width="6.1640625" style="11" customWidth="1"/>
    <col min="9987" max="9987" width="57" style="11" bestFit="1" customWidth="1"/>
    <col min="9988" max="9989" width="11.5" style="11"/>
    <col min="9990" max="9990" width="37.83203125" style="11" customWidth="1"/>
    <col min="9991" max="9992" width="11.5" style="11" customWidth="1"/>
    <col min="9993" max="9993" width="11.5" style="11"/>
    <col min="9994" max="9999" width="4.6640625" style="11" customWidth="1"/>
    <col min="10000" max="10001" width="11.5" style="11"/>
    <col min="10002" max="10002" width="12.1640625" style="11" customWidth="1"/>
    <col min="10003" max="10003" width="14.83203125" style="11" customWidth="1"/>
    <col min="10004" max="10004" width="11.5" style="11"/>
    <col min="10005" max="10005" width="11.5" style="11" customWidth="1"/>
    <col min="10006" max="10241" width="11.5" style="11"/>
    <col min="10242" max="10242" width="6.1640625" style="11" customWidth="1"/>
    <col min="10243" max="10243" width="57" style="11" bestFit="1" customWidth="1"/>
    <col min="10244" max="10245" width="11.5" style="11"/>
    <col min="10246" max="10246" width="37.83203125" style="11" customWidth="1"/>
    <col min="10247" max="10248" width="11.5" style="11" customWidth="1"/>
    <col min="10249" max="10249" width="11.5" style="11"/>
    <col min="10250" max="10255" width="4.6640625" style="11" customWidth="1"/>
    <col min="10256" max="10257" width="11.5" style="11"/>
    <col min="10258" max="10258" width="12.1640625" style="11" customWidth="1"/>
    <col min="10259" max="10259" width="14.83203125" style="11" customWidth="1"/>
    <col min="10260" max="10260" width="11.5" style="11"/>
    <col min="10261" max="10261" width="11.5" style="11" customWidth="1"/>
    <col min="10262" max="10497" width="11.5" style="11"/>
    <col min="10498" max="10498" width="6.1640625" style="11" customWidth="1"/>
    <col min="10499" max="10499" width="57" style="11" bestFit="1" customWidth="1"/>
    <col min="10500" max="10501" width="11.5" style="11"/>
    <col min="10502" max="10502" width="37.83203125" style="11" customWidth="1"/>
    <col min="10503" max="10504" width="11.5" style="11" customWidth="1"/>
    <col min="10505" max="10505" width="11.5" style="11"/>
    <col min="10506" max="10511" width="4.6640625" style="11" customWidth="1"/>
    <col min="10512" max="10513" width="11.5" style="11"/>
    <col min="10514" max="10514" width="12.1640625" style="11" customWidth="1"/>
    <col min="10515" max="10515" width="14.83203125" style="11" customWidth="1"/>
    <col min="10516" max="10516" width="11.5" style="11"/>
    <col min="10517" max="10517" width="11.5" style="11" customWidth="1"/>
    <col min="10518" max="10753" width="11.5" style="11"/>
    <col min="10754" max="10754" width="6.1640625" style="11" customWidth="1"/>
    <col min="10755" max="10755" width="57" style="11" bestFit="1" customWidth="1"/>
    <col min="10756" max="10757" width="11.5" style="11"/>
    <col min="10758" max="10758" width="37.83203125" style="11" customWidth="1"/>
    <col min="10759" max="10760" width="11.5" style="11" customWidth="1"/>
    <col min="10761" max="10761" width="11.5" style="11"/>
    <col min="10762" max="10767" width="4.6640625" style="11" customWidth="1"/>
    <col min="10768" max="10769" width="11.5" style="11"/>
    <col min="10770" max="10770" width="12.1640625" style="11" customWidth="1"/>
    <col min="10771" max="10771" width="14.83203125" style="11" customWidth="1"/>
    <col min="10772" max="10772" width="11.5" style="11"/>
    <col min="10773" max="10773" width="11.5" style="11" customWidth="1"/>
    <col min="10774" max="11009" width="11.5" style="11"/>
    <col min="11010" max="11010" width="6.1640625" style="11" customWidth="1"/>
    <col min="11011" max="11011" width="57" style="11" bestFit="1" customWidth="1"/>
    <col min="11012" max="11013" width="11.5" style="11"/>
    <col min="11014" max="11014" width="37.83203125" style="11" customWidth="1"/>
    <col min="11015" max="11016" width="11.5" style="11" customWidth="1"/>
    <col min="11017" max="11017" width="11.5" style="11"/>
    <col min="11018" max="11023" width="4.6640625" style="11" customWidth="1"/>
    <col min="11024" max="11025" width="11.5" style="11"/>
    <col min="11026" max="11026" width="12.1640625" style="11" customWidth="1"/>
    <col min="11027" max="11027" width="14.83203125" style="11" customWidth="1"/>
    <col min="11028" max="11028" width="11.5" style="11"/>
    <col min="11029" max="11029" width="11.5" style="11" customWidth="1"/>
    <col min="11030" max="11265" width="11.5" style="11"/>
    <col min="11266" max="11266" width="6.1640625" style="11" customWidth="1"/>
    <col min="11267" max="11267" width="57" style="11" bestFit="1" customWidth="1"/>
    <col min="11268" max="11269" width="11.5" style="11"/>
    <col min="11270" max="11270" width="37.83203125" style="11" customWidth="1"/>
    <col min="11271" max="11272" width="11.5" style="11" customWidth="1"/>
    <col min="11273" max="11273" width="11.5" style="11"/>
    <col min="11274" max="11279" width="4.6640625" style="11" customWidth="1"/>
    <col min="11280" max="11281" width="11.5" style="11"/>
    <col min="11282" max="11282" width="12.1640625" style="11" customWidth="1"/>
    <col min="11283" max="11283" width="14.83203125" style="11" customWidth="1"/>
    <col min="11284" max="11284" width="11.5" style="11"/>
    <col min="11285" max="11285" width="11.5" style="11" customWidth="1"/>
    <col min="11286" max="11521" width="11.5" style="11"/>
    <col min="11522" max="11522" width="6.1640625" style="11" customWidth="1"/>
    <col min="11523" max="11523" width="57" style="11" bestFit="1" customWidth="1"/>
    <col min="11524" max="11525" width="11.5" style="11"/>
    <col min="11526" max="11526" width="37.83203125" style="11" customWidth="1"/>
    <col min="11527" max="11528" width="11.5" style="11" customWidth="1"/>
    <col min="11529" max="11529" width="11.5" style="11"/>
    <col min="11530" max="11535" width="4.6640625" style="11" customWidth="1"/>
    <col min="11536" max="11537" width="11.5" style="11"/>
    <col min="11538" max="11538" width="12.1640625" style="11" customWidth="1"/>
    <col min="11539" max="11539" width="14.83203125" style="11" customWidth="1"/>
    <col min="11540" max="11540" width="11.5" style="11"/>
    <col min="11541" max="11541" width="11.5" style="11" customWidth="1"/>
    <col min="11542" max="11777" width="11.5" style="11"/>
    <col min="11778" max="11778" width="6.1640625" style="11" customWidth="1"/>
    <col min="11779" max="11779" width="57" style="11" bestFit="1" customWidth="1"/>
    <col min="11780" max="11781" width="11.5" style="11"/>
    <col min="11782" max="11782" width="37.83203125" style="11" customWidth="1"/>
    <col min="11783" max="11784" width="11.5" style="11" customWidth="1"/>
    <col min="11785" max="11785" width="11.5" style="11"/>
    <col min="11786" max="11791" width="4.6640625" style="11" customWidth="1"/>
    <col min="11792" max="11793" width="11.5" style="11"/>
    <col min="11794" max="11794" width="12.1640625" style="11" customWidth="1"/>
    <col min="11795" max="11795" width="14.83203125" style="11" customWidth="1"/>
    <col min="11796" max="11796" width="11.5" style="11"/>
    <col min="11797" max="11797" width="11.5" style="11" customWidth="1"/>
    <col min="11798" max="12033" width="11.5" style="11"/>
    <col min="12034" max="12034" width="6.1640625" style="11" customWidth="1"/>
    <col min="12035" max="12035" width="57" style="11" bestFit="1" customWidth="1"/>
    <col min="12036" max="12037" width="11.5" style="11"/>
    <col min="12038" max="12038" width="37.83203125" style="11" customWidth="1"/>
    <col min="12039" max="12040" width="11.5" style="11" customWidth="1"/>
    <col min="12041" max="12041" width="11.5" style="11"/>
    <col min="12042" max="12047" width="4.6640625" style="11" customWidth="1"/>
    <col min="12048" max="12049" width="11.5" style="11"/>
    <col min="12050" max="12050" width="12.1640625" style="11" customWidth="1"/>
    <col min="12051" max="12051" width="14.83203125" style="11" customWidth="1"/>
    <col min="12052" max="12052" width="11.5" style="11"/>
    <col min="12053" max="12053" width="11.5" style="11" customWidth="1"/>
    <col min="12054" max="12289" width="11.5" style="11"/>
    <col min="12290" max="12290" width="6.1640625" style="11" customWidth="1"/>
    <col min="12291" max="12291" width="57" style="11" bestFit="1" customWidth="1"/>
    <col min="12292" max="12293" width="11.5" style="11"/>
    <col min="12294" max="12294" width="37.83203125" style="11" customWidth="1"/>
    <col min="12295" max="12296" width="11.5" style="11" customWidth="1"/>
    <col min="12297" max="12297" width="11.5" style="11"/>
    <col min="12298" max="12303" width="4.6640625" style="11" customWidth="1"/>
    <col min="12304" max="12305" width="11.5" style="11"/>
    <col min="12306" max="12306" width="12.1640625" style="11" customWidth="1"/>
    <col min="12307" max="12307" width="14.83203125" style="11" customWidth="1"/>
    <col min="12308" max="12308" width="11.5" style="11"/>
    <col min="12309" max="12309" width="11.5" style="11" customWidth="1"/>
    <col min="12310" max="12545" width="11.5" style="11"/>
    <col min="12546" max="12546" width="6.1640625" style="11" customWidth="1"/>
    <col min="12547" max="12547" width="57" style="11" bestFit="1" customWidth="1"/>
    <col min="12548" max="12549" width="11.5" style="11"/>
    <col min="12550" max="12550" width="37.83203125" style="11" customWidth="1"/>
    <col min="12551" max="12552" width="11.5" style="11" customWidth="1"/>
    <col min="12553" max="12553" width="11.5" style="11"/>
    <col min="12554" max="12559" width="4.6640625" style="11" customWidth="1"/>
    <col min="12560" max="12561" width="11.5" style="11"/>
    <col min="12562" max="12562" width="12.1640625" style="11" customWidth="1"/>
    <col min="12563" max="12563" width="14.83203125" style="11" customWidth="1"/>
    <col min="12564" max="12564" width="11.5" style="11"/>
    <col min="12565" max="12565" width="11.5" style="11" customWidth="1"/>
    <col min="12566" max="12801" width="11.5" style="11"/>
    <col min="12802" max="12802" width="6.1640625" style="11" customWidth="1"/>
    <col min="12803" max="12803" width="57" style="11" bestFit="1" customWidth="1"/>
    <col min="12804" max="12805" width="11.5" style="11"/>
    <col min="12806" max="12806" width="37.83203125" style="11" customWidth="1"/>
    <col min="12807" max="12808" width="11.5" style="11" customWidth="1"/>
    <col min="12809" max="12809" width="11.5" style="11"/>
    <col min="12810" max="12815" width="4.6640625" style="11" customWidth="1"/>
    <col min="12816" max="12817" width="11.5" style="11"/>
    <col min="12818" max="12818" width="12.1640625" style="11" customWidth="1"/>
    <col min="12819" max="12819" width="14.83203125" style="11" customWidth="1"/>
    <col min="12820" max="12820" width="11.5" style="11"/>
    <col min="12821" max="12821" width="11.5" style="11" customWidth="1"/>
    <col min="12822" max="13057" width="11.5" style="11"/>
    <col min="13058" max="13058" width="6.1640625" style="11" customWidth="1"/>
    <col min="13059" max="13059" width="57" style="11" bestFit="1" customWidth="1"/>
    <col min="13060" max="13061" width="11.5" style="11"/>
    <col min="13062" max="13062" width="37.83203125" style="11" customWidth="1"/>
    <col min="13063" max="13064" width="11.5" style="11" customWidth="1"/>
    <col min="13065" max="13065" width="11.5" style="11"/>
    <col min="13066" max="13071" width="4.6640625" style="11" customWidth="1"/>
    <col min="13072" max="13073" width="11.5" style="11"/>
    <col min="13074" max="13074" width="12.1640625" style="11" customWidth="1"/>
    <col min="13075" max="13075" width="14.83203125" style="11" customWidth="1"/>
    <col min="13076" max="13076" width="11.5" style="11"/>
    <col min="13077" max="13077" width="11.5" style="11" customWidth="1"/>
    <col min="13078" max="13313" width="11.5" style="11"/>
    <col min="13314" max="13314" width="6.1640625" style="11" customWidth="1"/>
    <col min="13315" max="13315" width="57" style="11" bestFit="1" customWidth="1"/>
    <col min="13316" max="13317" width="11.5" style="11"/>
    <col min="13318" max="13318" width="37.83203125" style="11" customWidth="1"/>
    <col min="13319" max="13320" width="11.5" style="11" customWidth="1"/>
    <col min="13321" max="13321" width="11.5" style="11"/>
    <col min="13322" max="13327" width="4.6640625" style="11" customWidth="1"/>
    <col min="13328" max="13329" width="11.5" style="11"/>
    <col min="13330" max="13330" width="12.1640625" style="11" customWidth="1"/>
    <col min="13331" max="13331" width="14.83203125" style="11" customWidth="1"/>
    <col min="13332" max="13332" width="11.5" style="11"/>
    <col min="13333" max="13333" width="11.5" style="11" customWidth="1"/>
    <col min="13334" max="13569" width="11.5" style="11"/>
    <col min="13570" max="13570" width="6.1640625" style="11" customWidth="1"/>
    <col min="13571" max="13571" width="57" style="11" bestFit="1" customWidth="1"/>
    <col min="13572" max="13573" width="11.5" style="11"/>
    <col min="13574" max="13574" width="37.83203125" style="11" customWidth="1"/>
    <col min="13575" max="13576" width="11.5" style="11" customWidth="1"/>
    <col min="13577" max="13577" width="11.5" style="11"/>
    <col min="13578" max="13583" width="4.6640625" style="11" customWidth="1"/>
    <col min="13584" max="13585" width="11.5" style="11"/>
    <col min="13586" max="13586" width="12.1640625" style="11" customWidth="1"/>
    <col min="13587" max="13587" width="14.83203125" style="11" customWidth="1"/>
    <col min="13588" max="13588" width="11.5" style="11"/>
    <col min="13589" max="13589" width="11.5" style="11" customWidth="1"/>
    <col min="13590" max="13825" width="11.5" style="11"/>
    <col min="13826" max="13826" width="6.1640625" style="11" customWidth="1"/>
    <col min="13827" max="13827" width="57" style="11" bestFit="1" customWidth="1"/>
    <col min="13828" max="13829" width="11.5" style="11"/>
    <col min="13830" max="13830" width="37.83203125" style="11" customWidth="1"/>
    <col min="13831" max="13832" width="11.5" style="11" customWidth="1"/>
    <col min="13833" max="13833" width="11.5" style="11"/>
    <col min="13834" max="13839" width="4.6640625" style="11" customWidth="1"/>
    <col min="13840" max="13841" width="11.5" style="11"/>
    <col min="13842" max="13842" width="12.1640625" style="11" customWidth="1"/>
    <col min="13843" max="13843" width="14.83203125" style="11" customWidth="1"/>
    <col min="13844" max="13844" width="11.5" style="11"/>
    <col min="13845" max="13845" width="11.5" style="11" customWidth="1"/>
    <col min="13846" max="14081" width="11.5" style="11"/>
    <col min="14082" max="14082" width="6.1640625" style="11" customWidth="1"/>
    <col min="14083" max="14083" width="57" style="11" bestFit="1" customWidth="1"/>
    <col min="14084" max="14085" width="11.5" style="11"/>
    <col min="14086" max="14086" width="37.83203125" style="11" customWidth="1"/>
    <col min="14087" max="14088" width="11.5" style="11" customWidth="1"/>
    <col min="14089" max="14089" width="11.5" style="11"/>
    <col min="14090" max="14095" width="4.6640625" style="11" customWidth="1"/>
    <col min="14096" max="14097" width="11.5" style="11"/>
    <col min="14098" max="14098" width="12.1640625" style="11" customWidth="1"/>
    <col min="14099" max="14099" width="14.83203125" style="11" customWidth="1"/>
    <col min="14100" max="14100" width="11.5" style="11"/>
    <col min="14101" max="14101" width="11.5" style="11" customWidth="1"/>
    <col min="14102" max="14337" width="11.5" style="11"/>
    <col min="14338" max="14338" width="6.1640625" style="11" customWidth="1"/>
    <col min="14339" max="14339" width="57" style="11" bestFit="1" customWidth="1"/>
    <col min="14340" max="14341" width="11.5" style="11"/>
    <col min="14342" max="14342" width="37.83203125" style="11" customWidth="1"/>
    <col min="14343" max="14344" width="11.5" style="11" customWidth="1"/>
    <col min="14345" max="14345" width="11.5" style="11"/>
    <col min="14346" max="14351" width="4.6640625" style="11" customWidth="1"/>
    <col min="14352" max="14353" width="11.5" style="11"/>
    <col min="14354" max="14354" width="12.1640625" style="11" customWidth="1"/>
    <col min="14355" max="14355" width="14.83203125" style="11" customWidth="1"/>
    <col min="14356" max="14356" width="11.5" style="11"/>
    <col min="14357" max="14357" width="11.5" style="11" customWidth="1"/>
    <col min="14358" max="14593" width="11.5" style="11"/>
    <col min="14594" max="14594" width="6.1640625" style="11" customWidth="1"/>
    <col min="14595" max="14595" width="57" style="11" bestFit="1" customWidth="1"/>
    <col min="14596" max="14597" width="11.5" style="11"/>
    <col min="14598" max="14598" width="37.83203125" style="11" customWidth="1"/>
    <col min="14599" max="14600" width="11.5" style="11" customWidth="1"/>
    <col min="14601" max="14601" width="11.5" style="11"/>
    <col min="14602" max="14607" width="4.6640625" style="11" customWidth="1"/>
    <col min="14608" max="14609" width="11.5" style="11"/>
    <col min="14610" max="14610" width="12.1640625" style="11" customWidth="1"/>
    <col min="14611" max="14611" width="14.83203125" style="11" customWidth="1"/>
    <col min="14612" max="14612" width="11.5" style="11"/>
    <col min="14613" max="14613" width="11.5" style="11" customWidth="1"/>
    <col min="14614" max="14849" width="11.5" style="11"/>
    <col min="14850" max="14850" width="6.1640625" style="11" customWidth="1"/>
    <col min="14851" max="14851" width="57" style="11" bestFit="1" customWidth="1"/>
    <col min="14852" max="14853" width="11.5" style="11"/>
    <col min="14854" max="14854" width="37.83203125" style="11" customWidth="1"/>
    <col min="14855" max="14856" width="11.5" style="11" customWidth="1"/>
    <col min="14857" max="14857" width="11.5" style="11"/>
    <col min="14858" max="14863" width="4.6640625" style="11" customWidth="1"/>
    <col min="14864" max="14865" width="11.5" style="11"/>
    <col min="14866" max="14866" width="12.1640625" style="11" customWidth="1"/>
    <col min="14867" max="14867" width="14.83203125" style="11" customWidth="1"/>
    <col min="14868" max="14868" width="11.5" style="11"/>
    <col min="14869" max="14869" width="11.5" style="11" customWidth="1"/>
    <col min="14870" max="15105" width="11.5" style="11"/>
    <col min="15106" max="15106" width="6.1640625" style="11" customWidth="1"/>
    <col min="15107" max="15107" width="57" style="11" bestFit="1" customWidth="1"/>
    <col min="15108" max="15109" width="11.5" style="11"/>
    <col min="15110" max="15110" width="37.83203125" style="11" customWidth="1"/>
    <col min="15111" max="15112" width="11.5" style="11" customWidth="1"/>
    <col min="15113" max="15113" width="11.5" style="11"/>
    <col min="15114" max="15119" width="4.6640625" style="11" customWidth="1"/>
    <col min="15120" max="15121" width="11.5" style="11"/>
    <col min="15122" max="15122" width="12.1640625" style="11" customWidth="1"/>
    <col min="15123" max="15123" width="14.83203125" style="11" customWidth="1"/>
    <col min="15124" max="15124" width="11.5" style="11"/>
    <col min="15125" max="15125" width="11.5" style="11" customWidth="1"/>
    <col min="15126" max="15361" width="11.5" style="11"/>
    <col min="15362" max="15362" width="6.1640625" style="11" customWidth="1"/>
    <col min="15363" max="15363" width="57" style="11" bestFit="1" customWidth="1"/>
    <col min="15364" max="15365" width="11.5" style="11"/>
    <col min="15366" max="15366" width="37.83203125" style="11" customWidth="1"/>
    <col min="15367" max="15368" width="11.5" style="11" customWidth="1"/>
    <col min="15369" max="15369" width="11.5" style="11"/>
    <col min="15370" max="15375" width="4.6640625" style="11" customWidth="1"/>
    <col min="15376" max="15377" width="11.5" style="11"/>
    <col min="15378" max="15378" width="12.1640625" style="11" customWidth="1"/>
    <col min="15379" max="15379" width="14.83203125" style="11" customWidth="1"/>
    <col min="15380" max="15380" width="11.5" style="11"/>
    <col min="15381" max="15381" width="11.5" style="11" customWidth="1"/>
    <col min="15382" max="15617" width="11.5" style="11"/>
    <col min="15618" max="15618" width="6.1640625" style="11" customWidth="1"/>
    <col min="15619" max="15619" width="57" style="11" bestFit="1" customWidth="1"/>
    <col min="15620" max="15621" width="11.5" style="11"/>
    <col min="15622" max="15622" width="37.83203125" style="11" customWidth="1"/>
    <col min="15623" max="15624" width="11.5" style="11" customWidth="1"/>
    <col min="15625" max="15625" width="11.5" style="11"/>
    <col min="15626" max="15631" width="4.6640625" style="11" customWidth="1"/>
    <col min="15632" max="15633" width="11.5" style="11"/>
    <col min="15634" max="15634" width="12.1640625" style="11" customWidth="1"/>
    <col min="15635" max="15635" width="14.83203125" style="11" customWidth="1"/>
    <col min="15636" max="15636" width="11.5" style="11"/>
    <col min="15637" max="15637" width="11.5" style="11" customWidth="1"/>
    <col min="15638" max="15873" width="11.5" style="11"/>
    <col min="15874" max="15874" width="6.1640625" style="11" customWidth="1"/>
    <col min="15875" max="15875" width="57" style="11" bestFit="1" customWidth="1"/>
    <col min="15876" max="15877" width="11.5" style="11"/>
    <col min="15878" max="15878" width="37.83203125" style="11" customWidth="1"/>
    <col min="15879" max="15880" width="11.5" style="11" customWidth="1"/>
    <col min="15881" max="15881" width="11.5" style="11"/>
    <col min="15882" max="15887" width="4.6640625" style="11" customWidth="1"/>
    <col min="15888" max="15889" width="11.5" style="11"/>
    <col min="15890" max="15890" width="12.1640625" style="11" customWidth="1"/>
    <col min="15891" max="15891" width="14.83203125" style="11" customWidth="1"/>
    <col min="15892" max="15892" width="11.5" style="11"/>
    <col min="15893" max="15893" width="11.5" style="11" customWidth="1"/>
    <col min="15894" max="16129" width="11.5" style="11"/>
    <col min="16130" max="16130" width="6.1640625" style="11" customWidth="1"/>
    <col min="16131" max="16131" width="57" style="11" bestFit="1" customWidth="1"/>
    <col min="16132" max="16133" width="11.5" style="11"/>
    <col min="16134" max="16134" width="37.83203125" style="11" customWidth="1"/>
    <col min="16135" max="16136" width="11.5" style="11" customWidth="1"/>
    <col min="16137" max="16137" width="11.5" style="11"/>
    <col min="16138" max="16143" width="4.6640625" style="11" customWidth="1"/>
    <col min="16144" max="16145" width="11.5" style="11"/>
    <col min="16146" max="16146" width="12.1640625" style="11" customWidth="1"/>
    <col min="16147" max="16147" width="14.83203125" style="11" customWidth="1"/>
    <col min="16148" max="16148" width="11.5" style="11"/>
    <col min="16149" max="16149" width="11.5" style="11" customWidth="1"/>
    <col min="16150" max="16384" width="11.5" style="11"/>
  </cols>
  <sheetData>
    <row r="1" spans="2:24" s="81" customFormat="1" ht="19" x14ac:dyDescent="0.25">
      <c r="B1" s="96" t="s">
        <v>0</v>
      </c>
      <c r="C1" s="96"/>
      <c r="D1" s="96"/>
      <c r="E1" s="96"/>
      <c r="F1" s="96"/>
      <c r="G1" s="96"/>
      <c r="H1" s="96"/>
      <c r="I1" s="96"/>
      <c r="J1" s="96"/>
      <c r="K1" s="77"/>
      <c r="L1" s="77"/>
      <c r="M1" s="77"/>
      <c r="N1" s="77"/>
      <c r="O1" s="77"/>
      <c r="P1" s="77"/>
      <c r="Q1" s="77"/>
      <c r="R1" s="78"/>
      <c r="S1" s="79"/>
      <c r="T1" s="77"/>
      <c r="U1" s="80"/>
      <c r="V1" s="77"/>
      <c r="W1" s="77"/>
      <c r="X1" s="77"/>
    </row>
    <row r="3" spans="2:24" s="15" customFormat="1" ht="32" customHeight="1" x14ac:dyDescent="0.2">
      <c r="B3" s="87" t="s">
        <v>1</v>
      </c>
      <c r="C3" s="88"/>
      <c r="D3" s="91" t="s">
        <v>116</v>
      </c>
      <c r="E3" s="87" t="s">
        <v>2</v>
      </c>
      <c r="F3" s="88"/>
      <c r="G3" s="93" t="s">
        <v>117</v>
      </c>
      <c r="H3" s="93"/>
      <c r="I3" s="93"/>
      <c r="J3" s="94" t="s">
        <v>121</v>
      </c>
      <c r="K3" s="12"/>
      <c r="L3" s="12"/>
      <c r="M3" s="85"/>
      <c r="N3" s="85"/>
      <c r="O3" s="85"/>
      <c r="P3" s="85"/>
      <c r="Q3" s="85"/>
      <c r="R3" s="86"/>
      <c r="S3" s="86"/>
      <c r="T3" s="13"/>
      <c r="U3" s="14"/>
      <c r="V3" s="13"/>
      <c r="W3" s="13"/>
      <c r="X3" s="13"/>
    </row>
    <row r="4" spans="2:24" s="15" customFormat="1" ht="31.5" customHeight="1" x14ac:dyDescent="0.2">
      <c r="B4" s="89"/>
      <c r="C4" s="90"/>
      <c r="D4" s="92"/>
      <c r="E4" s="89"/>
      <c r="F4" s="90"/>
      <c r="G4" s="51" t="s">
        <v>120</v>
      </c>
      <c r="H4" s="51" t="s">
        <v>119</v>
      </c>
      <c r="I4" s="52" t="s">
        <v>118</v>
      </c>
      <c r="J4" s="95"/>
      <c r="K4" s="12"/>
      <c r="L4" s="12"/>
      <c r="M4" s="16"/>
      <c r="N4" s="16"/>
      <c r="O4" s="16"/>
      <c r="P4" s="17"/>
      <c r="Q4" s="17"/>
      <c r="R4" s="86"/>
      <c r="S4" s="86"/>
      <c r="T4" s="13"/>
      <c r="U4" s="14"/>
      <c r="V4" s="13"/>
      <c r="W4" s="13"/>
      <c r="X4" s="13"/>
    </row>
    <row r="5" spans="2:24" s="20" customFormat="1" ht="20" x14ac:dyDescent="0.25">
      <c r="B5" s="53" t="s">
        <v>122</v>
      </c>
      <c r="C5" s="104"/>
      <c r="D5" s="54"/>
      <c r="E5" s="54"/>
      <c r="F5" s="54"/>
      <c r="G5" s="54"/>
      <c r="H5" s="54"/>
      <c r="I5" s="54"/>
      <c r="J5" s="70">
        <f>AVERAGE(J19,J28)</f>
        <v>0</v>
      </c>
      <c r="K5" s="19"/>
      <c r="L5" s="19"/>
      <c r="M5" s="19"/>
      <c r="N5" s="19"/>
      <c r="O5" s="19"/>
      <c r="P5" s="19"/>
      <c r="Q5" s="19"/>
      <c r="R5" s="19"/>
      <c r="S5" s="18"/>
      <c r="T5" s="19"/>
      <c r="U5" s="18"/>
      <c r="V5" s="19"/>
      <c r="W5" s="19"/>
      <c r="X5" s="19"/>
    </row>
    <row r="6" spans="2:24" ht="15" customHeight="1" x14ac:dyDescent="0.2">
      <c r="B6" s="61">
        <v>1.1000000000000001</v>
      </c>
      <c r="C6" s="73" t="s">
        <v>3</v>
      </c>
      <c r="D6" s="21" t="s">
        <v>158</v>
      </c>
      <c r="E6" s="23" t="s">
        <v>161</v>
      </c>
      <c r="F6" s="21"/>
      <c r="G6" s="56"/>
      <c r="H6" s="57"/>
      <c r="I6" s="57"/>
      <c r="J6" s="58"/>
      <c r="R6" s="7"/>
      <c r="S6" s="10"/>
    </row>
    <row r="7" spans="2:24" ht="32" x14ac:dyDescent="0.2">
      <c r="B7" s="61">
        <v>1.1000000000000001</v>
      </c>
      <c r="C7" s="73" t="s">
        <v>230</v>
      </c>
      <c r="D7" s="25">
        <v>8.1</v>
      </c>
      <c r="E7" s="23" t="s">
        <v>161</v>
      </c>
      <c r="F7" s="21"/>
      <c r="G7" s="31"/>
      <c r="H7" s="31" t="s">
        <v>4</v>
      </c>
      <c r="I7" s="31"/>
      <c r="J7" s="31"/>
      <c r="K7" s="10"/>
      <c r="L7" s="10"/>
      <c r="M7" s="10"/>
      <c r="N7" s="10"/>
      <c r="O7" s="10"/>
      <c r="R7" s="7"/>
      <c r="S7" s="10"/>
    </row>
    <row r="8" spans="2:24" ht="32" x14ac:dyDescent="0.2">
      <c r="B8" s="61">
        <v>1.1000000000000001</v>
      </c>
      <c r="C8" s="73" t="s">
        <v>5</v>
      </c>
      <c r="D8" s="25">
        <v>8.1</v>
      </c>
      <c r="E8" s="23" t="s">
        <v>161</v>
      </c>
      <c r="F8" s="41"/>
      <c r="G8" s="56"/>
      <c r="H8" s="57"/>
      <c r="I8" s="57"/>
      <c r="J8" s="58"/>
      <c r="K8" s="10"/>
      <c r="L8" s="10"/>
      <c r="M8" s="10"/>
      <c r="N8" s="10"/>
      <c r="O8" s="10"/>
      <c r="R8" s="7"/>
      <c r="S8" s="10"/>
    </row>
    <row r="9" spans="2:24" ht="32" x14ac:dyDescent="0.2">
      <c r="B9" s="61">
        <v>1.1000000000000001</v>
      </c>
      <c r="C9" s="73" t="s">
        <v>231</v>
      </c>
      <c r="D9" s="25">
        <v>8.1</v>
      </c>
      <c r="E9" s="23" t="s">
        <v>161</v>
      </c>
      <c r="F9" s="21"/>
      <c r="G9" s="10"/>
      <c r="H9" s="36" t="s">
        <v>4</v>
      </c>
      <c r="I9" s="36"/>
      <c r="J9" s="36"/>
      <c r="K9" s="10"/>
      <c r="L9" s="10"/>
      <c r="M9" s="10"/>
      <c r="N9" s="10"/>
      <c r="O9" s="10"/>
      <c r="R9" s="7"/>
      <c r="S9" s="10"/>
    </row>
    <row r="10" spans="2:24" ht="33.75" customHeight="1" x14ac:dyDescent="0.2">
      <c r="B10" s="61">
        <v>1.1000000000000001</v>
      </c>
      <c r="C10" s="73" t="s">
        <v>6</v>
      </c>
      <c r="D10" s="25">
        <v>8.1</v>
      </c>
      <c r="E10" s="23" t="s">
        <v>161</v>
      </c>
      <c r="F10" s="41"/>
      <c r="G10" s="69"/>
      <c r="H10" s="2"/>
      <c r="I10" s="2"/>
      <c r="J10" s="3"/>
      <c r="K10" s="10"/>
      <c r="L10" s="10"/>
      <c r="M10" s="10"/>
      <c r="N10" s="10"/>
      <c r="O10" s="10"/>
      <c r="R10" s="7"/>
      <c r="S10" s="10"/>
    </row>
    <row r="11" spans="2:24" s="27" customFormat="1" ht="15" customHeight="1" x14ac:dyDescent="0.2">
      <c r="B11" s="61">
        <v>1.1000000000000001</v>
      </c>
      <c r="C11" s="73" t="s">
        <v>7</v>
      </c>
      <c r="D11" s="25">
        <v>8.1</v>
      </c>
      <c r="E11" s="23" t="s">
        <v>161</v>
      </c>
      <c r="F11" s="41"/>
      <c r="G11" s="68"/>
      <c r="H11" s="5"/>
      <c r="I11" s="5"/>
      <c r="J11" s="6"/>
      <c r="K11" s="10"/>
      <c r="L11" s="10"/>
      <c r="M11" s="10"/>
      <c r="N11" s="10"/>
      <c r="O11" s="10"/>
      <c r="P11" s="10"/>
      <c r="Q11" s="10"/>
      <c r="R11" s="10"/>
      <c r="S11" s="10"/>
      <c r="T11" s="10"/>
      <c r="U11" s="10"/>
      <c r="V11" s="10"/>
      <c r="W11" s="10"/>
      <c r="X11" s="10"/>
    </row>
    <row r="12" spans="2:24" ht="15" customHeight="1" x14ac:dyDescent="0.2">
      <c r="B12" s="61">
        <v>1.1000000000000001</v>
      </c>
      <c r="C12" s="73" t="s">
        <v>232</v>
      </c>
      <c r="D12" s="25">
        <v>8.1</v>
      </c>
      <c r="E12" s="23" t="s">
        <v>161</v>
      </c>
      <c r="F12" s="21"/>
      <c r="G12" s="10"/>
      <c r="H12" s="30" t="s">
        <v>4</v>
      </c>
      <c r="I12" s="30"/>
      <c r="J12" s="30"/>
      <c r="K12" s="10"/>
      <c r="L12" s="10"/>
      <c r="M12" s="10"/>
      <c r="N12" s="10"/>
      <c r="O12" s="10"/>
      <c r="R12" s="7"/>
      <c r="S12" s="10"/>
    </row>
    <row r="13" spans="2:24" ht="15" customHeight="1" x14ac:dyDescent="0.2">
      <c r="B13" s="61">
        <v>1.1000000000000001</v>
      </c>
      <c r="C13" s="73" t="s">
        <v>233</v>
      </c>
      <c r="D13" s="25">
        <v>8.1</v>
      </c>
      <c r="E13" s="23" t="s">
        <v>161</v>
      </c>
      <c r="F13" s="21"/>
      <c r="G13" s="26"/>
      <c r="H13" s="25" t="s">
        <v>4</v>
      </c>
      <c r="I13" s="25"/>
      <c r="J13" s="25"/>
      <c r="K13" s="10"/>
      <c r="L13" s="10"/>
      <c r="M13" s="10"/>
      <c r="N13" s="10"/>
      <c r="O13" s="10"/>
      <c r="R13" s="7"/>
      <c r="S13" s="10"/>
    </row>
    <row r="14" spans="2:24" ht="15" customHeight="1" x14ac:dyDescent="0.2">
      <c r="B14" s="61">
        <v>1.1000000000000001</v>
      </c>
      <c r="C14" s="73" t="s">
        <v>234</v>
      </c>
      <c r="D14" s="25">
        <v>8.1</v>
      </c>
      <c r="E14" s="23" t="s">
        <v>161</v>
      </c>
      <c r="F14" s="21"/>
      <c r="G14" s="26"/>
      <c r="H14" s="25" t="s">
        <v>4</v>
      </c>
      <c r="I14" s="25"/>
      <c r="J14" s="25"/>
      <c r="K14" s="10"/>
      <c r="L14" s="10"/>
      <c r="M14" s="10"/>
      <c r="N14" s="10"/>
      <c r="O14" s="10"/>
      <c r="R14" s="7"/>
      <c r="S14" s="10"/>
    </row>
    <row r="15" spans="2:24" ht="45" customHeight="1" x14ac:dyDescent="0.2">
      <c r="B15" s="61">
        <v>1.1000000000000001</v>
      </c>
      <c r="C15" s="73" t="s">
        <v>8</v>
      </c>
      <c r="D15" s="25">
        <v>8.1</v>
      </c>
      <c r="E15" s="23" t="s">
        <v>161</v>
      </c>
      <c r="F15" s="21"/>
      <c r="G15" s="26"/>
      <c r="H15" s="31" t="s">
        <v>4</v>
      </c>
      <c r="I15" s="31"/>
      <c r="J15" s="31"/>
      <c r="K15" s="10"/>
      <c r="L15" s="10"/>
      <c r="M15" s="10"/>
      <c r="N15" s="10"/>
      <c r="O15" s="10"/>
      <c r="R15" s="7"/>
      <c r="S15" s="10"/>
    </row>
    <row r="16" spans="2:24" ht="15" customHeight="1" x14ac:dyDescent="0.2">
      <c r="B16" s="61">
        <v>1.1000000000000001</v>
      </c>
      <c r="C16" s="73" t="s">
        <v>9</v>
      </c>
      <c r="D16" s="25">
        <v>8.1</v>
      </c>
      <c r="E16" s="23" t="s">
        <v>161</v>
      </c>
      <c r="F16" s="41"/>
      <c r="G16" s="56"/>
      <c r="H16" s="57"/>
      <c r="I16" s="57"/>
      <c r="J16" s="58"/>
      <c r="K16" s="10"/>
      <c r="L16" s="10"/>
      <c r="M16" s="10"/>
      <c r="N16" s="10"/>
      <c r="O16" s="10"/>
      <c r="R16" s="7"/>
      <c r="S16" s="10"/>
    </row>
    <row r="17" spans="2:19" ht="15" customHeight="1" x14ac:dyDescent="0.2">
      <c r="B17" s="61">
        <v>1.1000000000000001</v>
      </c>
      <c r="C17" s="73" t="s">
        <v>10</v>
      </c>
      <c r="D17" s="25">
        <v>8.1</v>
      </c>
      <c r="E17" s="23" t="s">
        <v>161</v>
      </c>
      <c r="F17" s="21"/>
      <c r="G17" s="10"/>
      <c r="H17" s="30" t="s">
        <v>4</v>
      </c>
      <c r="I17" s="30"/>
      <c r="J17" s="30"/>
      <c r="K17" s="10"/>
      <c r="L17" s="10"/>
      <c r="M17" s="10"/>
      <c r="N17" s="10"/>
      <c r="O17" s="10"/>
      <c r="R17" s="7"/>
      <c r="S17" s="10"/>
    </row>
    <row r="18" spans="2:19" ht="60.75" customHeight="1" x14ac:dyDescent="0.2">
      <c r="B18" s="61">
        <v>1.1000000000000001</v>
      </c>
      <c r="C18" s="73" t="s">
        <v>11</v>
      </c>
      <c r="D18" s="25">
        <v>8.1</v>
      </c>
      <c r="E18" s="23" t="s">
        <v>161</v>
      </c>
      <c r="F18" s="21"/>
      <c r="G18" s="26"/>
      <c r="H18" s="25" t="s">
        <v>4</v>
      </c>
      <c r="I18" s="25"/>
      <c r="J18" s="25"/>
      <c r="K18" s="10"/>
      <c r="L18" s="10"/>
      <c r="M18" s="10"/>
      <c r="N18" s="10"/>
      <c r="O18" s="10"/>
      <c r="R18" s="7"/>
      <c r="S18" s="10"/>
    </row>
    <row r="19" spans="2:19" x14ac:dyDescent="0.2">
      <c r="B19" s="62"/>
      <c r="G19" s="59">
        <f>COUNTIF(G6:G18,"x")</f>
        <v>0</v>
      </c>
      <c r="H19" s="59">
        <f>COUNTIF(H6:H18,"x")</f>
        <v>8</v>
      </c>
      <c r="I19" s="59">
        <f>COUNTIF(I6:I18,"x")</f>
        <v>0</v>
      </c>
      <c r="J19" s="55">
        <f>IF(I19=8,"NA",G19/(8-I19))</f>
        <v>0</v>
      </c>
      <c r="R19" s="7"/>
      <c r="S19" s="10"/>
    </row>
    <row r="20" spans="2:19" x14ac:dyDescent="0.2">
      <c r="B20" s="62"/>
      <c r="F20" s="10"/>
      <c r="G20" s="10"/>
      <c r="H20" s="10"/>
      <c r="I20" s="10"/>
      <c r="R20" s="7"/>
      <c r="S20" s="10"/>
    </row>
    <row r="21" spans="2:19" x14ac:dyDescent="0.2">
      <c r="B21" s="62"/>
      <c r="C21" s="106"/>
      <c r="R21" s="7"/>
      <c r="S21" s="10"/>
    </row>
    <row r="22" spans="2:19" ht="32" x14ac:dyDescent="0.2">
      <c r="B22" s="61">
        <v>1.2</v>
      </c>
      <c r="C22" s="73" t="s">
        <v>3</v>
      </c>
      <c r="D22" s="21" t="s">
        <v>123</v>
      </c>
      <c r="E22" s="23" t="s">
        <v>161</v>
      </c>
      <c r="F22" s="21"/>
      <c r="G22" s="56"/>
      <c r="H22" s="57"/>
      <c r="I22" s="57"/>
      <c r="J22" s="58"/>
      <c r="R22" s="7"/>
      <c r="S22" s="10"/>
    </row>
    <row r="23" spans="2:19" ht="64" x14ac:dyDescent="0.2">
      <c r="B23" s="61">
        <v>1.2</v>
      </c>
      <c r="C23" s="73" t="s">
        <v>163</v>
      </c>
      <c r="D23" s="25">
        <v>8.1999999999999993</v>
      </c>
      <c r="E23" s="23" t="s">
        <v>161</v>
      </c>
      <c r="F23" s="21"/>
      <c r="G23" s="36"/>
      <c r="H23" s="36" t="s">
        <v>4</v>
      </c>
      <c r="I23" s="36"/>
      <c r="J23" s="31"/>
      <c r="K23" s="10"/>
      <c r="L23" s="10"/>
      <c r="M23" s="10"/>
      <c r="N23" s="10"/>
      <c r="O23" s="10"/>
      <c r="R23" s="7"/>
      <c r="S23" s="10"/>
    </row>
    <row r="24" spans="2:19" ht="32" x14ac:dyDescent="0.2">
      <c r="B24" s="61">
        <v>1.2</v>
      </c>
      <c r="C24" s="107" t="s">
        <v>12</v>
      </c>
      <c r="D24" s="25">
        <v>8.3000000000000007</v>
      </c>
      <c r="E24" s="23" t="s">
        <v>161</v>
      </c>
      <c r="F24" s="41"/>
      <c r="G24" s="56"/>
      <c r="H24" s="57"/>
      <c r="I24" s="57"/>
      <c r="J24" s="58"/>
      <c r="K24" s="10"/>
      <c r="L24" s="10"/>
      <c r="M24" s="10"/>
      <c r="N24" s="10"/>
      <c r="O24" s="10"/>
      <c r="R24" s="7"/>
      <c r="S24" s="10"/>
    </row>
    <row r="25" spans="2:19" ht="32" x14ac:dyDescent="0.2">
      <c r="B25" s="61">
        <v>1.2</v>
      </c>
      <c r="C25" s="73" t="s">
        <v>159</v>
      </c>
      <c r="D25" s="25">
        <v>8.3000000000000007</v>
      </c>
      <c r="E25" s="23" t="s">
        <v>161</v>
      </c>
      <c r="F25" s="21"/>
      <c r="G25" s="36"/>
      <c r="H25" s="30" t="s">
        <v>4</v>
      </c>
      <c r="I25" s="30"/>
      <c r="J25" s="30"/>
      <c r="K25" s="10"/>
      <c r="L25" s="10"/>
      <c r="M25" s="10"/>
      <c r="N25" s="10"/>
      <c r="O25" s="10"/>
      <c r="R25" s="7"/>
      <c r="S25" s="10"/>
    </row>
    <row r="26" spans="2:19" ht="32" x14ac:dyDescent="0.2">
      <c r="B26" s="61">
        <v>1.2</v>
      </c>
      <c r="C26" s="73" t="s">
        <v>160</v>
      </c>
      <c r="D26" s="25">
        <v>8.3000000000000007</v>
      </c>
      <c r="E26" s="23" t="s">
        <v>161</v>
      </c>
      <c r="F26" s="21"/>
      <c r="G26" s="25"/>
      <c r="H26" s="30" t="s">
        <v>4</v>
      </c>
      <c r="I26" s="30"/>
      <c r="J26" s="25"/>
      <c r="K26" s="10"/>
      <c r="L26" s="10"/>
      <c r="M26" s="10"/>
      <c r="N26" s="10"/>
      <c r="O26" s="10"/>
      <c r="R26" s="7"/>
      <c r="S26" s="10"/>
    </row>
    <row r="27" spans="2:19" ht="32" x14ac:dyDescent="0.2">
      <c r="B27" s="61">
        <v>1.2</v>
      </c>
      <c r="C27" s="73" t="s">
        <v>13</v>
      </c>
      <c r="D27" s="25">
        <v>8.4</v>
      </c>
      <c r="E27" s="23" t="s">
        <v>161</v>
      </c>
      <c r="F27" s="21"/>
      <c r="G27" s="25"/>
      <c r="H27" s="30" t="s">
        <v>4</v>
      </c>
      <c r="I27" s="30"/>
      <c r="J27" s="25"/>
      <c r="K27" s="10"/>
      <c r="L27" s="10"/>
      <c r="M27" s="10"/>
      <c r="N27" s="10"/>
      <c r="O27" s="10"/>
      <c r="R27" s="7"/>
      <c r="S27" s="10"/>
    </row>
    <row r="28" spans="2:19" x14ac:dyDescent="0.2">
      <c r="B28" s="62"/>
      <c r="C28" s="101"/>
      <c r="D28" s="32"/>
      <c r="E28" s="27"/>
      <c r="G28" s="59">
        <f>COUNTIF(G22:G27,"x")</f>
        <v>0</v>
      </c>
      <c r="H28" s="59">
        <f>COUNTIF(H22:H27,"x")</f>
        <v>4</v>
      </c>
      <c r="I28" s="59">
        <f>COUNTIF(I22:I27,"x")</f>
        <v>0</v>
      </c>
      <c r="J28" s="67">
        <f>IF(I28=4,"NA",G28/(4-I28))</f>
        <v>0</v>
      </c>
      <c r="R28" s="7"/>
      <c r="S28" s="10"/>
    </row>
    <row r="29" spans="2:19" x14ac:dyDescent="0.2">
      <c r="B29" s="62"/>
      <c r="C29" s="101"/>
      <c r="D29" s="32"/>
      <c r="E29" s="27"/>
      <c r="F29" s="10"/>
      <c r="G29" s="10"/>
      <c r="H29" s="10"/>
      <c r="I29" s="10"/>
      <c r="R29" s="7"/>
      <c r="S29" s="10"/>
    </row>
    <row r="30" spans="2:19" ht="20" x14ac:dyDescent="0.2">
      <c r="B30" s="82" t="s">
        <v>124</v>
      </c>
      <c r="C30" s="83"/>
      <c r="D30" s="83"/>
      <c r="E30" s="83"/>
      <c r="F30" s="83"/>
      <c r="G30" s="83"/>
      <c r="H30" s="83"/>
      <c r="I30" s="83"/>
      <c r="J30" s="70">
        <f>AVERAGE(J32,J40,J43)</f>
        <v>0</v>
      </c>
      <c r="R30" s="7"/>
      <c r="S30" s="10"/>
    </row>
    <row r="31" spans="2:19" ht="112" x14ac:dyDescent="0.2">
      <c r="B31" s="61">
        <v>2.1</v>
      </c>
      <c r="C31" s="73" t="s">
        <v>14</v>
      </c>
      <c r="D31" s="25">
        <v>6.3</v>
      </c>
      <c r="E31" s="25"/>
      <c r="F31" s="33" t="s">
        <v>162</v>
      </c>
      <c r="G31" s="25"/>
      <c r="H31" s="25" t="s">
        <v>4</v>
      </c>
      <c r="I31" s="25"/>
      <c r="J31" s="25"/>
      <c r="K31" s="10"/>
      <c r="L31" s="10"/>
      <c r="M31" s="10"/>
      <c r="N31" s="10"/>
      <c r="O31" s="10"/>
      <c r="P31" s="10"/>
      <c r="R31" s="7"/>
      <c r="S31" s="10"/>
    </row>
    <row r="32" spans="2:19" x14ac:dyDescent="0.2">
      <c r="C32" s="101"/>
      <c r="F32" s="32"/>
      <c r="G32" s="59">
        <f>COUNTIF(G31:G31,"x")</f>
        <v>0</v>
      </c>
      <c r="H32" s="59">
        <f>COUNTIF(H31:H31,"x")</f>
        <v>1</v>
      </c>
      <c r="I32" s="59">
        <f>COUNTIF(I31:I31,"x")</f>
        <v>0</v>
      </c>
      <c r="J32" s="67">
        <f>IF(I32=1,"NA",G32/(1-I32))</f>
        <v>0</v>
      </c>
    </row>
    <row r="33" spans="2:19" x14ac:dyDescent="0.2">
      <c r="C33" s="101"/>
      <c r="F33" s="32"/>
      <c r="G33" s="10"/>
      <c r="H33" s="10"/>
    </row>
    <row r="34" spans="2:19" ht="80" x14ac:dyDescent="0.2">
      <c r="B34" s="61">
        <v>2.2000000000000002</v>
      </c>
      <c r="C34" s="73" t="s">
        <v>164</v>
      </c>
      <c r="D34" s="35" t="s">
        <v>125</v>
      </c>
      <c r="E34" s="23" t="s">
        <v>161</v>
      </c>
      <c r="F34" s="21"/>
      <c r="G34" s="56"/>
      <c r="H34" s="57"/>
      <c r="I34" s="57"/>
      <c r="J34" s="58"/>
      <c r="R34" s="7"/>
      <c r="S34" s="10"/>
    </row>
    <row r="35" spans="2:19" ht="27" x14ac:dyDescent="0.2">
      <c r="B35" s="61">
        <v>2.2000000000000002</v>
      </c>
      <c r="C35" s="73" t="s">
        <v>15</v>
      </c>
      <c r="D35" s="25">
        <v>11.9</v>
      </c>
      <c r="E35" s="23" t="s">
        <v>161</v>
      </c>
      <c r="F35" s="37"/>
      <c r="G35" s="30"/>
      <c r="H35" s="30" t="s">
        <v>4</v>
      </c>
      <c r="I35" s="30"/>
      <c r="J35" s="30"/>
      <c r="K35" s="10"/>
      <c r="L35" s="10"/>
      <c r="M35" s="10"/>
      <c r="N35" s="10"/>
      <c r="O35" s="10"/>
      <c r="R35" s="7"/>
      <c r="S35" s="10"/>
    </row>
    <row r="36" spans="2:19" ht="27" x14ac:dyDescent="0.2">
      <c r="B36" s="61">
        <v>2.2000000000000002</v>
      </c>
      <c r="C36" s="73" t="s">
        <v>16</v>
      </c>
      <c r="D36" s="25">
        <v>11.9</v>
      </c>
      <c r="E36" s="23" t="s">
        <v>161</v>
      </c>
      <c r="F36" s="21"/>
      <c r="G36" s="25"/>
      <c r="H36" s="30" t="s">
        <v>4</v>
      </c>
      <c r="I36" s="30"/>
      <c r="J36" s="25"/>
      <c r="K36" s="10"/>
      <c r="L36" s="10"/>
      <c r="M36" s="10"/>
      <c r="N36" s="10"/>
      <c r="O36" s="10"/>
      <c r="R36" s="7"/>
      <c r="S36" s="10"/>
    </row>
    <row r="37" spans="2:19" ht="32" x14ac:dyDescent="0.2">
      <c r="B37" s="61">
        <v>2.2000000000000002</v>
      </c>
      <c r="C37" s="73" t="s">
        <v>17</v>
      </c>
      <c r="D37" s="25">
        <v>11.9</v>
      </c>
      <c r="E37" s="23" t="s">
        <v>161</v>
      </c>
      <c r="F37" s="21"/>
      <c r="G37" s="25"/>
      <c r="H37" s="30" t="s">
        <v>4</v>
      </c>
      <c r="I37" s="30"/>
      <c r="J37" s="25"/>
      <c r="K37" s="10"/>
      <c r="L37" s="10"/>
      <c r="M37" s="10"/>
      <c r="N37" s="10"/>
      <c r="O37" s="10"/>
      <c r="R37" s="7"/>
      <c r="S37" s="10"/>
    </row>
    <row r="38" spans="2:19" ht="27" x14ac:dyDescent="0.2">
      <c r="B38" s="61">
        <v>2.2000000000000002</v>
      </c>
      <c r="C38" s="73" t="s">
        <v>18</v>
      </c>
      <c r="D38" s="25">
        <v>11.9</v>
      </c>
      <c r="E38" s="23" t="s">
        <v>161</v>
      </c>
      <c r="F38" s="21"/>
      <c r="G38" s="25"/>
      <c r="H38" s="30" t="s">
        <v>4</v>
      </c>
      <c r="I38" s="30"/>
      <c r="J38" s="25"/>
      <c r="K38" s="10"/>
      <c r="L38" s="10"/>
      <c r="M38" s="10"/>
      <c r="N38" s="10"/>
      <c r="O38" s="10"/>
      <c r="R38" s="7"/>
      <c r="S38" s="10"/>
    </row>
    <row r="39" spans="2:19" ht="32" x14ac:dyDescent="0.2">
      <c r="B39" s="61">
        <v>2.2000000000000002</v>
      </c>
      <c r="C39" s="73" t="s">
        <v>19</v>
      </c>
      <c r="D39" s="25">
        <v>11.9</v>
      </c>
      <c r="E39" s="23" t="s">
        <v>161</v>
      </c>
      <c r="F39" s="21"/>
      <c r="G39" s="25"/>
      <c r="H39" s="30" t="s">
        <v>4</v>
      </c>
      <c r="I39" s="30"/>
      <c r="J39" s="25"/>
      <c r="K39" s="10"/>
      <c r="L39" s="10"/>
      <c r="M39" s="10"/>
      <c r="N39" s="10"/>
      <c r="O39" s="10"/>
      <c r="R39" s="7"/>
      <c r="S39" s="10"/>
    </row>
    <row r="40" spans="2:19" ht="15" customHeight="1" x14ac:dyDescent="0.2">
      <c r="C40" s="102"/>
      <c r="D40" s="10"/>
      <c r="E40" s="71"/>
      <c r="F40" s="39"/>
      <c r="G40" s="59">
        <f>COUNTIF(G34:G39,"x")</f>
        <v>0</v>
      </c>
      <c r="H40" s="59">
        <f>COUNTIF(H34:H39,"x")</f>
        <v>5</v>
      </c>
      <c r="I40" s="59">
        <f>COUNTIF(I34:I39,"x")</f>
        <v>0</v>
      </c>
      <c r="J40" s="67">
        <f>IF(I40=5,"NA",G40/(5-I40))</f>
        <v>0</v>
      </c>
    </row>
    <row r="41" spans="2:19" x14ac:dyDescent="0.2">
      <c r="C41" s="106"/>
      <c r="F41" s="32"/>
      <c r="G41" s="32"/>
      <c r="H41" s="32"/>
    </row>
    <row r="42" spans="2:19" ht="64" x14ac:dyDescent="0.2">
      <c r="B42" s="61">
        <v>2.2999999999999998</v>
      </c>
      <c r="C42" s="73" t="s">
        <v>20</v>
      </c>
      <c r="D42" s="21">
        <v>6.13</v>
      </c>
      <c r="E42" s="25"/>
      <c r="F42" s="60" t="s">
        <v>162</v>
      </c>
      <c r="G42" s="25"/>
      <c r="H42" s="25" t="s">
        <v>4</v>
      </c>
      <c r="I42" s="25"/>
      <c r="J42" s="25"/>
      <c r="K42" s="10"/>
      <c r="L42" s="10"/>
      <c r="M42" s="10"/>
      <c r="N42" s="10"/>
      <c r="O42" s="10"/>
      <c r="P42" s="10"/>
      <c r="Q42" s="10"/>
      <c r="R42" s="10"/>
      <c r="S42" s="10"/>
    </row>
    <row r="43" spans="2:19" x14ac:dyDescent="0.2">
      <c r="C43" s="101"/>
      <c r="F43" s="32"/>
      <c r="G43" s="59">
        <f>COUNTIF(G42:G42,"x")</f>
        <v>0</v>
      </c>
      <c r="H43" s="59">
        <f>COUNTIF(H42:H42,"x")</f>
        <v>1</v>
      </c>
      <c r="I43" s="59">
        <f>COUNTIF(I42:I42,"x")</f>
        <v>0</v>
      </c>
      <c r="J43" s="67">
        <f>IF(I43=1,"NA",G43/(1-I43))</f>
        <v>0</v>
      </c>
    </row>
    <row r="44" spans="2:19" x14ac:dyDescent="0.2">
      <c r="B44" s="64"/>
      <c r="C44" s="106"/>
      <c r="D44" s="32"/>
      <c r="E44" s="27"/>
      <c r="R44" s="7"/>
      <c r="S44" s="10"/>
    </row>
    <row r="45" spans="2:19" ht="20" x14ac:dyDescent="0.2">
      <c r="B45" s="82" t="s">
        <v>128</v>
      </c>
      <c r="C45" s="83"/>
      <c r="D45" s="83"/>
      <c r="E45" s="83"/>
      <c r="F45" s="83"/>
      <c r="G45" s="83"/>
      <c r="H45" s="83"/>
      <c r="I45" s="83"/>
      <c r="J45" s="72">
        <f>J47</f>
        <v>0</v>
      </c>
    </row>
    <row r="46" spans="2:19" ht="48" x14ac:dyDescent="0.2">
      <c r="B46" s="61">
        <v>3.1</v>
      </c>
      <c r="C46" s="108" t="s">
        <v>165</v>
      </c>
      <c r="D46" s="38">
        <v>6.9</v>
      </c>
      <c r="E46" s="23" t="s">
        <v>161</v>
      </c>
      <c r="F46" s="38"/>
      <c r="G46" s="30"/>
      <c r="H46" s="30" t="s">
        <v>4</v>
      </c>
      <c r="I46" s="30"/>
      <c r="J46" s="30"/>
      <c r="K46" s="10"/>
      <c r="L46" s="10"/>
      <c r="M46" s="10"/>
      <c r="N46" s="10"/>
      <c r="O46" s="10"/>
      <c r="P46" s="10"/>
      <c r="Q46" s="10"/>
      <c r="R46" s="10"/>
      <c r="S46" s="10"/>
    </row>
    <row r="47" spans="2:19" x14ac:dyDescent="0.2">
      <c r="C47" s="101"/>
      <c r="F47" s="32"/>
      <c r="G47" s="59">
        <f>COUNTIF(G46:G46,"x")</f>
        <v>0</v>
      </c>
      <c r="H47" s="59">
        <f>COUNTIF(H46:H46,"x")</f>
        <v>1</v>
      </c>
      <c r="I47" s="59">
        <f>COUNTIF(I46:I46,"x")</f>
        <v>0</v>
      </c>
      <c r="J47" s="67">
        <f>IF(I47=1,"NA",G47/(1-I47))</f>
        <v>0</v>
      </c>
    </row>
    <row r="48" spans="2:19" x14ac:dyDescent="0.2">
      <c r="C48" s="101"/>
      <c r="F48" s="39"/>
      <c r="G48" s="10"/>
      <c r="H48" s="10"/>
      <c r="I48" s="10"/>
    </row>
    <row r="49" spans="2:19" ht="20" x14ac:dyDescent="0.2">
      <c r="B49" s="82" t="s">
        <v>127</v>
      </c>
      <c r="C49" s="83"/>
      <c r="D49" s="83"/>
      <c r="E49" s="83"/>
      <c r="F49" s="83"/>
      <c r="G49" s="83"/>
      <c r="H49" s="83"/>
      <c r="I49" s="83"/>
      <c r="J49" s="70">
        <f>AVERAGE(J61,J67,J72,J83,J91,J98,J106,J111,J167,J72,J83,J91,J98,J106,JJ111,J167,J170,J179,J182,J188,J199,J204,J223,J232)</f>
        <v>0</v>
      </c>
      <c r="R49" s="7"/>
      <c r="S49" s="10"/>
    </row>
    <row r="50" spans="2:19" ht="27" x14ac:dyDescent="0.2">
      <c r="B50" s="65">
        <v>4.0999999999999996</v>
      </c>
      <c r="C50" s="109" t="s">
        <v>3</v>
      </c>
      <c r="D50" s="38" t="s">
        <v>126</v>
      </c>
      <c r="E50" s="23" t="s">
        <v>161</v>
      </c>
      <c r="F50" s="40"/>
      <c r="G50" s="68"/>
      <c r="H50" s="5"/>
      <c r="I50" s="5"/>
      <c r="J50" s="6"/>
      <c r="R50" s="7"/>
      <c r="S50" s="10"/>
    </row>
    <row r="51" spans="2:19" ht="32" x14ac:dyDescent="0.2">
      <c r="B51" s="65">
        <v>4.0999999999999996</v>
      </c>
      <c r="C51" s="76" t="s">
        <v>279</v>
      </c>
      <c r="D51" s="25">
        <v>9.1</v>
      </c>
      <c r="E51" s="23" t="s">
        <v>161</v>
      </c>
      <c r="F51" s="21"/>
      <c r="G51" s="25"/>
      <c r="H51" s="25" t="s">
        <v>4</v>
      </c>
      <c r="I51" s="25"/>
      <c r="J51" s="25"/>
      <c r="K51" s="10"/>
      <c r="L51" s="10"/>
      <c r="M51" s="10"/>
      <c r="N51" s="10"/>
      <c r="O51" s="10"/>
      <c r="R51" s="7"/>
      <c r="S51" s="10"/>
    </row>
    <row r="52" spans="2:19" ht="32" x14ac:dyDescent="0.2">
      <c r="B52" s="65">
        <v>4.0999999999999996</v>
      </c>
      <c r="C52" s="76" t="s">
        <v>280</v>
      </c>
      <c r="D52" s="25">
        <v>9.1</v>
      </c>
      <c r="E52" s="23" t="s">
        <v>161</v>
      </c>
      <c r="F52" s="21"/>
      <c r="G52" s="31"/>
      <c r="H52" s="31" t="s">
        <v>4</v>
      </c>
      <c r="I52" s="31"/>
      <c r="J52" s="31"/>
      <c r="K52" s="10"/>
      <c r="L52" s="10"/>
      <c r="M52" s="10"/>
      <c r="N52" s="10"/>
      <c r="O52" s="10"/>
      <c r="R52" s="7"/>
      <c r="S52" s="10"/>
    </row>
    <row r="53" spans="2:19" ht="51.75" customHeight="1" x14ac:dyDescent="0.2">
      <c r="B53" s="65">
        <v>4.0999999999999996</v>
      </c>
      <c r="C53" s="76" t="s">
        <v>21</v>
      </c>
      <c r="D53" s="25">
        <v>9.1999999999999993</v>
      </c>
      <c r="E53" s="23" t="s">
        <v>161</v>
      </c>
      <c r="F53" s="41"/>
      <c r="G53" s="56"/>
      <c r="H53" s="57"/>
      <c r="I53" s="57"/>
      <c r="J53" s="58"/>
      <c r="K53" s="10"/>
      <c r="L53" s="10"/>
      <c r="M53" s="10"/>
      <c r="N53" s="10"/>
      <c r="O53" s="10"/>
      <c r="R53" s="7"/>
      <c r="S53" s="10"/>
    </row>
    <row r="54" spans="2:19" ht="15" customHeight="1" x14ac:dyDescent="0.2">
      <c r="B54" s="65">
        <v>4.0999999999999996</v>
      </c>
      <c r="C54" s="76" t="s">
        <v>22</v>
      </c>
      <c r="D54" s="25">
        <v>9.1999999999999993</v>
      </c>
      <c r="E54" s="23" t="s">
        <v>161</v>
      </c>
      <c r="F54" s="21"/>
      <c r="G54" s="30"/>
      <c r="H54" s="30" t="s">
        <v>4</v>
      </c>
      <c r="I54" s="30"/>
      <c r="J54" s="30"/>
      <c r="K54" s="10"/>
      <c r="L54" s="10"/>
      <c r="M54" s="10"/>
      <c r="N54" s="10"/>
      <c r="O54" s="10"/>
      <c r="R54" s="7"/>
      <c r="S54" s="10"/>
    </row>
    <row r="55" spans="2:19" ht="48" x14ac:dyDescent="0.2">
      <c r="B55" s="65">
        <v>4.0999999999999996</v>
      </c>
      <c r="C55" s="76" t="s">
        <v>23</v>
      </c>
      <c r="D55" s="25">
        <v>9.1999999999999993</v>
      </c>
      <c r="E55" s="23" t="s">
        <v>161</v>
      </c>
      <c r="F55" s="21"/>
      <c r="G55" s="25"/>
      <c r="H55" s="25" t="s">
        <v>4</v>
      </c>
      <c r="I55" s="25"/>
      <c r="J55" s="25"/>
      <c r="K55" s="10"/>
      <c r="L55" s="10"/>
      <c r="M55" s="10"/>
      <c r="N55" s="10"/>
      <c r="O55" s="10"/>
      <c r="R55" s="7"/>
      <c r="S55" s="10"/>
    </row>
    <row r="56" spans="2:19" ht="32" x14ac:dyDescent="0.2">
      <c r="B56" s="65">
        <v>4.0999999999999996</v>
      </c>
      <c r="C56" s="76" t="s">
        <v>24</v>
      </c>
      <c r="D56" s="25">
        <v>9.1999999999999993</v>
      </c>
      <c r="E56" s="23" t="s">
        <v>161</v>
      </c>
      <c r="F56" s="21"/>
      <c r="G56" s="25"/>
      <c r="H56" s="25" t="s">
        <v>4</v>
      </c>
      <c r="I56" s="25"/>
      <c r="J56" s="25"/>
      <c r="K56" s="10"/>
      <c r="L56" s="10"/>
      <c r="M56" s="10"/>
      <c r="N56" s="10"/>
      <c r="O56" s="10"/>
      <c r="R56" s="7"/>
      <c r="S56" s="10"/>
    </row>
    <row r="57" spans="2:19" ht="33.75" customHeight="1" x14ac:dyDescent="0.2">
      <c r="B57" s="65">
        <v>4.0999999999999996</v>
      </c>
      <c r="C57" s="76" t="s">
        <v>281</v>
      </c>
      <c r="D57" s="25">
        <v>9.1999999999999993</v>
      </c>
      <c r="E57" s="23" t="s">
        <v>161</v>
      </c>
      <c r="F57" s="21"/>
      <c r="G57" s="25"/>
      <c r="H57" s="25" t="s">
        <v>4</v>
      </c>
      <c r="I57" s="25"/>
      <c r="J57" s="25"/>
      <c r="K57" s="10"/>
      <c r="L57" s="10"/>
      <c r="M57" s="10"/>
      <c r="N57" s="10"/>
      <c r="O57" s="10"/>
      <c r="R57" s="7"/>
      <c r="S57" s="10"/>
    </row>
    <row r="58" spans="2:19" ht="32" x14ac:dyDescent="0.2">
      <c r="B58" s="65">
        <v>4.0999999999999996</v>
      </c>
      <c r="C58" s="76" t="s">
        <v>283</v>
      </c>
      <c r="D58" s="25">
        <v>9.1999999999999993</v>
      </c>
      <c r="E58" s="23" t="s">
        <v>161</v>
      </c>
      <c r="F58" s="21"/>
      <c r="G58" s="25"/>
      <c r="H58" s="25" t="s">
        <v>4</v>
      </c>
      <c r="I58" s="25"/>
      <c r="J58" s="25"/>
      <c r="K58" s="10"/>
      <c r="L58" s="10"/>
      <c r="M58" s="10"/>
      <c r="N58" s="10"/>
      <c r="O58" s="10"/>
      <c r="R58" s="7"/>
      <c r="S58" s="10"/>
    </row>
    <row r="59" spans="2:19" ht="27" x14ac:dyDescent="0.2">
      <c r="B59" s="65">
        <v>4.0999999999999996</v>
      </c>
      <c r="C59" s="76" t="s">
        <v>282</v>
      </c>
      <c r="D59" s="25">
        <v>9.1999999999999993</v>
      </c>
      <c r="E59" s="23" t="s">
        <v>161</v>
      </c>
      <c r="F59" s="21"/>
      <c r="G59" s="25"/>
      <c r="H59" s="25" t="s">
        <v>4</v>
      </c>
      <c r="I59" s="25"/>
      <c r="J59" s="25"/>
      <c r="K59" s="10"/>
      <c r="L59" s="10"/>
      <c r="M59" s="10"/>
      <c r="N59" s="10"/>
      <c r="O59" s="10"/>
      <c r="R59" s="7"/>
      <c r="S59" s="10"/>
    </row>
    <row r="60" spans="2:19" ht="32" x14ac:dyDescent="0.2">
      <c r="B60" s="65">
        <v>4.0999999999999996</v>
      </c>
      <c r="C60" s="76" t="s">
        <v>25</v>
      </c>
      <c r="D60" s="25">
        <v>9.1999999999999993</v>
      </c>
      <c r="E60" s="23" t="s">
        <v>161</v>
      </c>
      <c r="F60" s="21"/>
      <c r="G60" s="25"/>
      <c r="H60" s="25" t="s">
        <v>4</v>
      </c>
      <c r="I60" s="25"/>
      <c r="J60" s="25"/>
      <c r="K60" s="10"/>
      <c r="L60" s="10"/>
      <c r="M60" s="10"/>
      <c r="N60" s="10"/>
      <c r="O60" s="10"/>
      <c r="R60" s="7"/>
      <c r="S60" s="10"/>
    </row>
    <row r="61" spans="2:19" x14ac:dyDescent="0.2">
      <c r="C61" s="101"/>
      <c r="F61" s="32"/>
      <c r="G61" s="59">
        <f>COUNTIF(G50:G60,"x")</f>
        <v>0</v>
      </c>
      <c r="H61" s="59">
        <f>COUNTIF(H50:H60,"x")</f>
        <v>9</v>
      </c>
      <c r="I61" s="59">
        <f>COUNTIF(I50:I60,"x")</f>
        <v>0</v>
      </c>
      <c r="J61" s="67">
        <f>IF(I61=9,"NA",G61/(9-I61))</f>
        <v>0</v>
      </c>
    </row>
    <row r="62" spans="2:19" x14ac:dyDescent="0.2">
      <c r="C62" s="101"/>
      <c r="F62" s="39"/>
      <c r="G62" s="10"/>
      <c r="H62" s="10"/>
      <c r="I62" s="10"/>
    </row>
    <row r="63" spans="2:19" ht="15" customHeight="1" x14ac:dyDescent="0.2">
      <c r="B63" s="61">
        <v>4.2</v>
      </c>
      <c r="C63" s="73" t="s">
        <v>3</v>
      </c>
      <c r="D63" s="42" t="s">
        <v>129</v>
      </c>
      <c r="E63" s="23" t="s">
        <v>161</v>
      </c>
      <c r="F63" s="42"/>
      <c r="G63" s="56"/>
      <c r="H63" s="57"/>
      <c r="I63" s="57"/>
      <c r="J63" s="58"/>
      <c r="R63" s="7"/>
      <c r="S63" s="10"/>
    </row>
    <row r="64" spans="2:19" ht="48" x14ac:dyDescent="0.2">
      <c r="B64" s="61">
        <v>4.2</v>
      </c>
      <c r="C64" s="73" t="s">
        <v>26</v>
      </c>
      <c r="D64" s="25">
        <v>9.3000000000000007</v>
      </c>
      <c r="E64" s="23" t="s">
        <v>161</v>
      </c>
      <c r="F64" s="21"/>
      <c r="G64" s="25"/>
      <c r="H64" s="25" t="s">
        <v>4</v>
      </c>
      <c r="I64" s="25"/>
      <c r="J64" s="25"/>
      <c r="K64" s="10"/>
      <c r="L64" s="10"/>
      <c r="M64" s="10"/>
      <c r="N64" s="10"/>
      <c r="O64" s="10"/>
      <c r="R64" s="7"/>
      <c r="S64" s="10"/>
    </row>
    <row r="65" spans="2:19" ht="64" x14ac:dyDescent="0.2">
      <c r="B65" s="61">
        <v>4.2</v>
      </c>
      <c r="C65" s="73" t="s">
        <v>27</v>
      </c>
      <c r="D65" s="25">
        <v>9.3000000000000007</v>
      </c>
      <c r="E65" s="23" t="s">
        <v>161</v>
      </c>
      <c r="F65" s="21"/>
      <c r="G65" s="25"/>
      <c r="H65" s="25" t="s">
        <v>4</v>
      </c>
      <c r="I65" s="25"/>
      <c r="J65" s="25"/>
      <c r="K65" s="10"/>
      <c r="L65" s="10"/>
      <c r="M65" s="10"/>
      <c r="N65" s="10"/>
      <c r="O65" s="10"/>
      <c r="R65" s="7"/>
      <c r="S65" s="10"/>
    </row>
    <row r="66" spans="2:19" ht="64" x14ac:dyDescent="0.2">
      <c r="B66" s="61">
        <v>4.2</v>
      </c>
      <c r="C66" s="73" t="s">
        <v>28</v>
      </c>
      <c r="D66" s="25">
        <v>9.3000000000000007</v>
      </c>
      <c r="E66" s="23" t="s">
        <v>161</v>
      </c>
      <c r="F66" s="21"/>
      <c r="G66" s="25"/>
      <c r="H66" s="25" t="s">
        <v>4</v>
      </c>
      <c r="I66" s="25"/>
      <c r="J66" s="25"/>
      <c r="K66" s="10"/>
      <c r="L66" s="10"/>
      <c r="M66" s="10"/>
      <c r="N66" s="10"/>
      <c r="O66" s="10"/>
      <c r="R66" s="7"/>
      <c r="S66" s="10"/>
    </row>
    <row r="67" spans="2:19" x14ac:dyDescent="0.2">
      <c r="C67" s="101"/>
      <c r="F67" s="32"/>
      <c r="G67" s="59">
        <f>COUNTIF(G63:G66,"x")</f>
        <v>0</v>
      </c>
      <c r="H67" s="59">
        <f>COUNTIF(H63:H66,"x")</f>
        <v>3</v>
      </c>
      <c r="I67" s="59">
        <f>COUNTIF(I63:I66,"x")</f>
        <v>0</v>
      </c>
      <c r="J67" s="55">
        <f>IF(I67=3,"NA",G67/(3-I67))</f>
        <v>0</v>
      </c>
    </row>
    <row r="68" spans="2:19" x14ac:dyDescent="0.2">
      <c r="C68" s="101"/>
      <c r="F68" s="32"/>
      <c r="G68" s="10"/>
      <c r="H68" s="10"/>
      <c r="I68" s="10"/>
    </row>
    <row r="69" spans="2:19" ht="64" x14ac:dyDescent="0.2">
      <c r="B69" s="61">
        <v>4.3</v>
      </c>
      <c r="C69" s="73" t="s">
        <v>29</v>
      </c>
      <c r="D69" s="35" t="s">
        <v>130</v>
      </c>
      <c r="E69" s="23" t="s">
        <v>161</v>
      </c>
      <c r="F69" s="42"/>
      <c r="G69" s="56"/>
      <c r="H69" s="57"/>
      <c r="I69" s="57"/>
      <c r="J69" s="58"/>
      <c r="R69" s="7"/>
      <c r="S69" s="10"/>
    </row>
    <row r="70" spans="2:19" ht="64" x14ac:dyDescent="0.2">
      <c r="B70" s="61">
        <v>4.3</v>
      </c>
      <c r="C70" s="73" t="s">
        <v>30</v>
      </c>
      <c r="D70" s="25">
        <v>9.4</v>
      </c>
      <c r="E70" s="23" t="s">
        <v>161</v>
      </c>
      <c r="F70" s="21"/>
      <c r="G70" s="25"/>
      <c r="H70" s="25" t="s">
        <v>4</v>
      </c>
      <c r="I70" s="25"/>
      <c r="J70" s="25"/>
      <c r="K70" s="10"/>
      <c r="L70" s="10"/>
      <c r="M70" s="10"/>
      <c r="N70" s="10"/>
      <c r="O70" s="10"/>
      <c r="R70" s="7"/>
      <c r="S70" s="10"/>
    </row>
    <row r="71" spans="2:19" ht="32" x14ac:dyDescent="0.2">
      <c r="B71" s="61">
        <v>4.3</v>
      </c>
      <c r="C71" s="73" t="s">
        <v>31</v>
      </c>
      <c r="D71" s="25">
        <v>9.4</v>
      </c>
      <c r="E71" s="23" t="s">
        <v>161</v>
      </c>
      <c r="F71" s="21"/>
      <c r="G71" s="25"/>
      <c r="H71" s="25" t="s">
        <v>4</v>
      </c>
      <c r="I71" s="25"/>
      <c r="J71" s="25"/>
      <c r="K71" s="10"/>
      <c r="L71" s="10"/>
      <c r="M71" s="10"/>
      <c r="N71" s="10"/>
      <c r="O71" s="10"/>
      <c r="R71" s="7"/>
      <c r="S71" s="10"/>
    </row>
    <row r="72" spans="2:19" x14ac:dyDescent="0.2">
      <c r="C72" s="101"/>
      <c r="F72" s="32"/>
      <c r="G72" s="59">
        <f>COUNTIF(G69:G71,"x")</f>
        <v>0</v>
      </c>
      <c r="H72" s="59">
        <f>COUNTIF(H69:H71,"x")</f>
        <v>2</v>
      </c>
      <c r="I72" s="59">
        <f>COUNTIF(I69:I71,"x")</f>
        <v>0</v>
      </c>
      <c r="J72" s="55">
        <f>IF(I72=2,"NA",G72/(2-I72))</f>
        <v>0</v>
      </c>
    </row>
    <row r="73" spans="2:19" x14ac:dyDescent="0.2">
      <c r="C73" s="101"/>
      <c r="F73" s="39"/>
      <c r="G73" s="10"/>
      <c r="H73" s="10"/>
      <c r="I73" s="10"/>
    </row>
    <row r="74" spans="2:19" ht="80" x14ac:dyDescent="0.2">
      <c r="B74" s="61">
        <v>4.4000000000000004</v>
      </c>
      <c r="C74" s="73" t="s">
        <v>32</v>
      </c>
      <c r="D74" s="21" t="s">
        <v>131</v>
      </c>
      <c r="E74" s="23" t="s">
        <v>161</v>
      </c>
      <c r="F74" s="35"/>
      <c r="G74" s="56"/>
      <c r="H74" s="57"/>
      <c r="I74" s="57"/>
      <c r="J74" s="58"/>
      <c r="R74" s="7"/>
      <c r="S74" s="10"/>
    </row>
    <row r="75" spans="2:19" ht="32" x14ac:dyDescent="0.2">
      <c r="B75" s="61">
        <v>4.4000000000000004</v>
      </c>
      <c r="C75" s="73" t="s">
        <v>33</v>
      </c>
      <c r="D75" s="25">
        <v>9.6</v>
      </c>
      <c r="E75" s="23" t="s">
        <v>161</v>
      </c>
      <c r="F75" s="21"/>
      <c r="G75" s="30"/>
      <c r="H75" s="30" t="s">
        <v>4</v>
      </c>
      <c r="I75" s="30"/>
      <c r="J75" s="30"/>
      <c r="K75" s="10"/>
      <c r="L75" s="10"/>
      <c r="M75" s="10"/>
      <c r="N75" s="10"/>
      <c r="O75" s="10"/>
      <c r="R75" s="7"/>
      <c r="S75" s="10"/>
    </row>
    <row r="76" spans="2:19" ht="32" x14ac:dyDescent="0.2">
      <c r="B76" s="61">
        <v>4.4000000000000004</v>
      </c>
      <c r="C76" s="73" t="s">
        <v>34</v>
      </c>
      <c r="D76" s="25">
        <v>9.6999999999999993</v>
      </c>
      <c r="E76" s="23" t="s">
        <v>161</v>
      </c>
      <c r="F76" s="21"/>
      <c r="G76" s="25"/>
      <c r="H76" s="25" t="s">
        <v>4</v>
      </c>
      <c r="I76" s="25"/>
      <c r="J76" s="25"/>
      <c r="K76" s="10"/>
      <c r="L76" s="10"/>
      <c r="M76" s="10"/>
      <c r="N76" s="10"/>
      <c r="O76" s="10"/>
      <c r="R76" s="7"/>
      <c r="S76" s="10"/>
    </row>
    <row r="77" spans="2:19" ht="48" x14ac:dyDescent="0.2">
      <c r="B77" s="61">
        <v>4.4000000000000004</v>
      </c>
      <c r="C77" s="73" t="s">
        <v>35</v>
      </c>
      <c r="D77" s="25">
        <v>9.6999999999999993</v>
      </c>
      <c r="E77" s="23" t="s">
        <v>161</v>
      </c>
      <c r="F77" s="21"/>
      <c r="G77" s="25"/>
      <c r="H77" s="25" t="s">
        <v>4</v>
      </c>
      <c r="I77" s="25"/>
      <c r="J77" s="25"/>
      <c r="K77" s="10"/>
      <c r="L77" s="10"/>
      <c r="M77" s="10"/>
      <c r="N77" s="10"/>
      <c r="O77" s="10"/>
      <c r="R77" s="7"/>
      <c r="S77" s="10"/>
    </row>
    <row r="78" spans="2:19" ht="80" x14ac:dyDescent="0.2">
      <c r="B78" s="61">
        <v>4.4000000000000004</v>
      </c>
      <c r="C78" s="73" t="s">
        <v>36</v>
      </c>
      <c r="D78" s="25">
        <v>9.6999999999999993</v>
      </c>
      <c r="E78" s="23" t="s">
        <v>161</v>
      </c>
      <c r="F78" s="21"/>
      <c r="G78" s="25"/>
      <c r="H78" s="25" t="s">
        <v>4</v>
      </c>
      <c r="I78" s="25"/>
      <c r="J78" s="25"/>
      <c r="K78" s="10"/>
      <c r="L78" s="10"/>
      <c r="M78" s="10"/>
      <c r="N78" s="10"/>
      <c r="O78" s="10"/>
      <c r="R78" s="7"/>
      <c r="S78" s="10"/>
    </row>
    <row r="79" spans="2:19" ht="64" x14ac:dyDescent="0.2">
      <c r="B79" s="61">
        <v>4.4000000000000004</v>
      </c>
      <c r="C79" s="73" t="s">
        <v>37</v>
      </c>
      <c r="D79" s="25">
        <v>9.8000000000000007</v>
      </c>
      <c r="E79" s="23" t="s">
        <v>161</v>
      </c>
      <c r="F79" s="21"/>
      <c r="G79" s="25"/>
      <c r="H79" s="25" t="s">
        <v>4</v>
      </c>
      <c r="I79" s="25"/>
      <c r="J79" s="25"/>
      <c r="K79" s="10"/>
      <c r="L79" s="10"/>
      <c r="M79" s="10"/>
      <c r="N79" s="10"/>
      <c r="O79" s="10"/>
      <c r="R79" s="7"/>
      <c r="S79" s="10"/>
    </row>
    <row r="80" spans="2:19" ht="48" x14ac:dyDescent="0.2">
      <c r="B80" s="61">
        <v>4.4000000000000004</v>
      </c>
      <c r="C80" s="73" t="s">
        <v>38</v>
      </c>
      <c r="D80" s="25">
        <v>9.8000000000000007</v>
      </c>
      <c r="E80" s="23" t="s">
        <v>161</v>
      </c>
      <c r="F80" s="21"/>
      <c r="G80" s="25"/>
      <c r="H80" s="25" t="s">
        <v>4</v>
      </c>
      <c r="I80" s="25"/>
      <c r="J80" s="25"/>
      <c r="K80" s="10"/>
      <c r="L80" s="10"/>
      <c r="M80" s="10"/>
      <c r="N80" s="10"/>
      <c r="O80" s="10"/>
      <c r="R80" s="7"/>
      <c r="S80" s="10"/>
    </row>
    <row r="81" spans="2:19" ht="48" x14ac:dyDescent="0.2">
      <c r="B81" s="61">
        <v>4.4000000000000004</v>
      </c>
      <c r="C81" s="73" t="s">
        <v>39</v>
      </c>
      <c r="D81" s="25">
        <v>9.8000000000000007</v>
      </c>
      <c r="E81" s="23" t="s">
        <v>161</v>
      </c>
      <c r="F81" s="21"/>
      <c r="G81" s="25"/>
      <c r="H81" s="25" t="s">
        <v>4</v>
      </c>
      <c r="I81" s="25"/>
      <c r="J81" s="25"/>
      <c r="K81" s="10"/>
      <c r="L81" s="10"/>
      <c r="M81" s="10"/>
      <c r="N81" s="10"/>
      <c r="O81" s="10"/>
      <c r="R81" s="7"/>
      <c r="S81" s="10"/>
    </row>
    <row r="82" spans="2:19" ht="27" x14ac:dyDescent="0.2">
      <c r="B82" s="61">
        <v>4.4000000000000004</v>
      </c>
      <c r="C82" s="73" t="s">
        <v>40</v>
      </c>
      <c r="D82" s="25"/>
      <c r="E82" s="23" t="s">
        <v>161</v>
      </c>
      <c r="F82" s="21"/>
      <c r="G82" s="25"/>
      <c r="H82" s="25" t="s">
        <v>4</v>
      </c>
      <c r="I82" s="25"/>
      <c r="J82" s="25"/>
      <c r="K82" s="10"/>
      <c r="L82" s="10"/>
      <c r="M82" s="10"/>
      <c r="N82" s="10"/>
      <c r="O82" s="10"/>
      <c r="R82" s="7"/>
      <c r="S82" s="10"/>
    </row>
    <row r="83" spans="2:19" x14ac:dyDescent="0.2">
      <c r="C83" s="101"/>
      <c r="F83" s="32"/>
      <c r="G83" s="59">
        <f>COUNTIF(G75:G82,"x")</f>
        <v>0</v>
      </c>
      <c r="H83" s="59">
        <f>COUNTIF(H75:H82,"x")</f>
        <v>8</v>
      </c>
      <c r="I83" s="59">
        <f>COUNTIF(I75:I82,"x")</f>
        <v>0</v>
      </c>
      <c r="J83" s="55">
        <f>IF(I83=8,"NA",G83/(8-I83))</f>
        <v>0</v>
      </c>
    </row>
    <row r="84" spans="2:19" x14ac:dyDescent="0.2">
      <c r="C84" s="106"/>
      <c r="F84" s="32"/>
      <c r="G84" s="32"/>
      <c r="H84" s="32"/>
    </row>
    <row r="85" spans="2:19" ht="48" x14ac:dyDescent="0.2">
      <c r="B85" s="61">
        <v>4.5</v>
      </c>
      <c r="C85" s="73" t="s">
        <v>41</v>
      </c>
      <c r="D85" s="25" t="s">
        <v>132</v>
      </c>
      <c r="E85" s="23" t="s">
        <v>161</v>
      </c>
      <c r="F85" s="21"/>
      <c r="G85" s="56"/>
      <c r="H85" s="57"/>
      <c r="I85" s="57"/>
      <c r="J85" s="58"/>
      <c r="R85" s="7"/>
      <c r="S85" s="10"/>
    </row>
    <row r="86" spans="2:19" ht="32" x14ac:dyDescent="0.2">
      <c r="B86" s="61">
        <v>4.5</v>
      </c>
      <c r="C86" s="73" t="s">
        <v>42</v>
      </c>
      <c r="D86" s="25">
        <v>9.9</v>
      </c>
      <c r="E86" s="23" t="s">
        <v>161</v>
      </c>
      <c r="F86" s="21"/>
      <c r="G86" s="30"/>
      <c r="H86" s="30" t="s">
        <v>4</v>
      </c>
      <c r="I86" s="30"/>
      <c r="J86" s="25"/>
      <c r="K86" s="10"/>
      <c r="L86" s="10"/>
      <c r="M86" s="10"/>
      <c r="N86" s="10"/>
      <c r="O86" s="10"/>
      <c r="R86" s="7"/>
      <c r="S86" s="10"/>
    </row>
    <row r="87" spans="2:19" ht="48" x14ac:dyDescent="0.2">
      <c r="B87" s="61">
        <v>4.5</v>
      </c>
      <c r="C87" s="73" t="s">
        <v>43</v>
      </c>
      <c r="D87" s="25">
        <v>9.9</v>
      </c>
      <c r="E87" s="23" t="s">
        <v>161</v>
      </c>
      <c r="F87" s="21"/>
      <c r="G87" s="25"/>
      <c r="H87" s="30" t="s">
        <v>4</v>
      </c>
      <c r="I87" s="30"/>
      <c r="J87" s="25"/>
      <c r="K87" s="10"/>
      <c r="L87" s="10"/>
      <c r="M87" s="10"/>
      <c r="N87" s="10"/>
      <c r="O87" s="10"/>
      <c r="R87" s="7"/>
      <c r="S87" s="10"/>
    </row>
    <row r="88" spans="2:19" ht="32" x14ac:dyDescent="0.2">
      <c r="B88" s="61">
        <v>4.5</v>
      </c>
      <c r="C88" s="73" t="s">
        <v>44</v>
      </c>
      <c r="D88" s="25">
        <v>9.9</v>
      </c>
      <c r="E88" s="23" t="s">
        <v>161</v>
      </c>
      <c r="F88" s="21"/>
      <c r="G88" s="25"/>
      <c r="H88" s="30" t="s">
        <v>4</v>
      </c>
      <c r="I88" s="30"/>
      <c r="J88" s="25"/>
      <c r="K88" s="10"/>
      <c r="L88" s="10"/>
      <c r="M88" s="10"/>
      <c r="N88" s="10"/>
      <c r="O88" s="10"/>
      <c r="R88" s="7"/>
      <c r="S88" s="10"/>
    </row>
    <row r="89" spans="2:19" ht="48" x14ac:dyDescent="0.2">
      <c r="B89" s="61">
        <v>4.5</v>
      </c>
      <c r="C89" s="73" t="s">
        <v>45</v>
      </c>
      <c r="D89" s="25">
        <v>9.9</v>
      </c>
      <c r="E89" s="23" t="s">
        <v>161</v>
      </c>
      <c r="F89" s="21"/>
      <c r="G89" s="25"/>
      <c r="H89" s="30" t="s">
        <v>4</v>
      </c>
      <c r="I89" s="30"/>
      <c r="J89" s="25"/>
      <c r="K89" s="10"/>
      <c r="L89" s="10"/>
      <c r="M89" s="10"/>
      <c r="N89" s="10"/>
      <c r="O89" s="10"/>
      <c r="R89" s="7"/>
      <c r="S89" s="10"/>
    </row>
    <row r="90" spans="2:19" ht="32" x14ac:dyDescent="0.2">
      <c r="B90" s="61">
        <v>4.5</v>
      </c>
      <c r="C90" s="73" t="s">
        <v>46</v>
      </c>
      <c r="D90" s="25">
        <v>9.9</v>
      </c>
      <c r="E90" s="23" t="s">
        <v>161</v>
      </c>
      <c r="F90" s="21"/>
      <c r="G90" s="25"/>
      <c r="H90" s="30" t="s">
        <v>4</v>
      </c>
      <c r="I90" s="30"/>
      <c r="J90" s="25"/>
      <c r="K90" s="10"/>
      <c r="L90" s="10"/>
      <c r="M90" s="10"/>
      <c r="N90" s="10"/>
      <c r="O90" s="10"/>
      <c r="R90" s="7"/>
      <c r="S90" s="10"/>
    </row>
    <row r="91" spans="2:19" x14ac:dyDescent="0.2">
      <c r="C91" s="101"/>
      <c r="F91" s="32"/>
      <c r="G91" s="59">
        <f>COUNTIF(G86:G90,"x")</f>
        <v>0</v>
      </c>
      <c r="H91" s="59">
        <f>COUNTIF(H86:H90,"x")</f>
        <v>5</v>
      </c>
      <c r="I91" s="59">
        <f>COUNTIF(I86:I90,"x")</f>
        <v>0</v>
      </c>
      <c r="J91" s="55">
        <f>IF(I91=5,"NA",G91/(5-I91))</f>
        <v>0</v>
      </c>
    </row>
    <row r="92" spans="2:19" x14ac:dyDescent="0.2">
      <c r="C92" s="101"/>
      <c r="F92" s="39"/>
      <c r="G92" s="10"/>
      <c r="H92" s="10"/>
      <c r="I92" s="10"/>
    </row>
    <row r="93" spans="2:19" ht="48" x14ac:dyDescent="0.2">
      <c r="B93" s="61">
        <v>4.5999999999999996</v>
      </c>
      <c r="C93" s="73" t="s">
        <v>47</v>
      </c>
      <c r="D93" s="25" t="s">
        <v>133</v>
      </c>
      <c r="E93" s="23" t="s">
        <v>161</v>
      </c>
      <c r="F93" s="21"/>
      <c r="G93" s="56"/>
      <c r="H93" s="57"/>
      <c r="I93" s="57"/>
      <c r="J93" s="58"/>
      <c r="R93" s="7"/>
      <c r="S93" s="10"/>
    </row>
    <row r="94" spans="2:19" ht="34.5" customHeight="1" x14ac:dyDescent="0.2">
      <c r="B94" s="61">
        <v>4.5999999999999996</v>
      </c>
      <c r="C94" s="73" t="s">
        <v>48</v>
      </c>
      <c r="D94" s="43">
        <v>9.1</v>
      </c>
      <c r="E94" s="23" t="s">
        <v>161</v>
      </c>
      <c r="F94" s="21"/>
      <c r="G94" s="30"/>
      <c r="H94" s="30" t="s">
        <v>4</v>
      </c>
      <c r="I94" s="30"/>
      <c r="J94" s="30"/>
      <c r="K94" s="10"/>
      <c r="L94" s="10"/>
      <c r="M94" s="10"/>
      <c r="N94" s="10"/>
      <c r="O94" s="10"/>
      <c r="R94" s="7"/>
      <c r="S94" s="10"/>
    </row>
    <row r="95" spans="2:19" ht="80" x14ac:dyDescent="0.2">
      <c r="B95" s="61">
        <v>4.5999999999999996</v>
      </c>
      <c r="C95" s="73" t="s">
        <v>49</v>
      </c>
      <c r="D95" s="43">
        <v>9.1</v>
      </c>
      <c r="E95" s="23" t="s">
        <v>161</v>
      </c>
      <c r="F95" s="21"/>
      <c r="G95" s="25"/>
      <c r="H95" s="30" t="s">
        <v>4</v>
      </c>
      <c r="I95" s="30"/>
      <c r="J95" s="25"/>
      <c r="K95" s="10"/>
      <c r="L95" s="10"/>
      <c r="M95" s="10"/>
      <c r="N95" s="10"/>
      <c r="O95" s="10"/>
      <c r="R95" s="7"/>
      <c r="S95" s="10"/>
    </row>
    <row r="96" spans="2:19" ht="27" x14ac:dyDescent="0.2">
      <c r="B96" s="61">
        <v>4.5999999999999996</v>
      </c>
      <c r="C96" s="73" t="s">
        <v>50</v>
      </c>
      <c r="D96" s="43">
        <v>9.1</v>
      </c>
      <c r="E96" s="23" t="s">
        <v>161</v>
      </c>
      <c r="F96" s="21"/>
      <c r="G96" s="25"/>
      <c r="H96" s="30" t="s">
        <v>4</v>
      </c>
      <c r="I96" s="30"/>
      <c r="J96" s="25"/>
      <c r="K96" s="10"/>
      <c r="L96" s="10"/>
      <c r="M96" s="10"/>
      <c r="N96" s="10"/>
      <c r="O96" s="10"/>
      <c r="R96" s="7"/>
      <c r="S96" s="10"/>
    </row>
    <row r="97" spans="2:19" ht="15" customHeight="1" x14ac:dyDescent="0.2">
      <c r="B97" s="61">
        <v>4.5999999999999996</v>
      </c>
      <c r="C97" s="73" t="s">
        <v>51</v>
      </c>
      <c r="D97" s="43">
        <v>9.1</v>
      </c>
      <c r="E97" s="23" t="s">
        <v>161</v>
      </c>
      <c r="F97" s="21"/>
      <c r="G97" s="25"/>
      <c r="H97" s="30" t="s">
        <v>4</v>
      </c>
      <c r="I97" s="30"/>
      <c r="J97" s="25"/>
      <c r="K97" s="10"/>
      <c r="L97" s="10"/>
      <c r="M97" s="10"/>
      <c r="N97" s="10"/>
      <c r="O97" s="10"/>
      <c r="R97" s="7"/>
      <c r="S97" s="10"/>
    </row>
    <row r="98" spans="2:19" x14ac:dyDescent="0.2">
      <c r="C98" s="101"/>
      <c r="F98" s="32"/>
      <c r="G98" s="59">
        <f>COUNTIF(G94:G97,"x")</f>
        <v>0</v>
      </c>
      <c r="H98" s="59">
        <f>COUNTIF(H94:H97,"x")</f>
        <v>4</v>
      </c>
      <c r="I98" s="59">
        <f>COUNTIF(I94:I97,"x")</f>
        <v>0</v>
      </c>
      <c r="J98" s="55">
        <f>IF(I98=4,"NA",G98/(4-I98))</f>
        <v>0</v>
      </c>
    </row>
    <row r="99" spans="2:19" x14ac:dyDescent="0.2">
      <c r="C99" s="101"/>
      <c r="F99" s="39"/>
      <c r="G99" s="10"/>
      <c r="H99" s="10"/>
      <c r="I99" s="10"/>
    </row>
    <row r="100" spans="2:19" ht="54.75" customHeight="1" x14ac:dyDescent="0.2">
      <c r="B100" s="61">
        <v>4.7</v>
      </c>
      <c r="C100" s="73" t="s">
        <v>52</v>
      </c>
      <c r="D100" s="42" t="s">
        <v>134</v>
      </c>
      <c r="E100" s="23" t="s">
        <v>161</v>
      </c>
      <c r="F100" s="41"/>
      <c r="G100" s="56"/>
      <c r="H100" s="57"/>
      <c r="I100" s="57"/>
      <c r="J100" s="58"/>
      <c r="R100" s="7"/>
      <c r="S100" s="10"/>
    </row>
    <row r="101" spans="2:19" ht="48" x14ac:dyDescent="0.2">
      <c r="B101" s="61">
        <v>4.7</v>
      </c>
      <c r="C101" s="73" t="s">
        <v>53</v>
      </c>
      <c r="D101" s="25">
        <v>9.11</v>
      </c>
      <c r="E101" s="23" t="s">
        <v>161</v>
      </c>
      <c r="F101" s="21"/>
      <c r="G101" s="30"/>
      <c r="H101" s="30" t="s">
        <v>4</v>
      </c>
      <c r="I101" s="30"/>
      <c r="J101" s="25"/>
      <c r="K101" s="10"/>
      <c r="L101" s="10"/>
      <c r="M101" s="10"/>
      <c r="N101" s="10"/>
      <c r="O101" s="10"/>
      <c r="R101" s="7"/>
      <c r="S101" s="10"/>
    </row>
    <row r="102" spans="2:19" ht="53" customHeight="1" x14ac:dyDescent="0.2">
      <c r="B102" s="61">
        <v>4.7</v>
      </c>
      <c r="C102" s="73" t="s">
        <v>54</v>
      </c>
      <c r="D102" s="25"/>
      <c r="E102" s="23" t="s">
        <v>161</v>
      </c>
      <c r="F102" s="21"/>
      <c r="G102" s="25"/>
      <c r="H102" s="30" t="s">
        <v>4</v>
      </c>
      <c r="I102" s="30"/>
      <c r="J102" s="25"/>
      <c r="K102" s="10"/>
      <c r="L102" s="10"/>
      <c r="M102" s="10"/>
      <c r="N102" s="10"/>
      <c r="O102" s="10"/>
      <c r="R102" s="7"/>
      <c r="S102" s="10"/>
    </row>
    <row r="103" spans="2:19" ht="71" customHeight="1" x14ac:dyDescent="0.2">
      <c r="B103" s="61">
        <v>4.7</v>
      </c>
      <c r="C103" s="73" t="s">
        <v>55</v>
      </c>
      <c r="D103" s="25">
        <v>9.11</v>
      </c>
      <c r="E103" s="23" t="s">
        <v>161</v>
      </c>
      <c r="F103" s="21"/>
      <c r="G103" s="25"/>
      <c r="H103" s="30" t="s">
        <v>4</v>
      </c>
      <c r="I103" s="30"/>
      <c r="J103" s="25"/>
      <c r="K103" s="10"/>
      <c r="L103" s="10"/>
      <c r="M103" s="10"/>
      <c r="N103" s="10"/>
      <c r="O103" s="10"/>
      <c r="R103" s="7"/>
      <c r="S103" s="10"/>
    </row>
    <row r="104" spans="2:19" ht="48" x14ac:dyDescent="0.2">
      <c r="B104" s="61">
        <v>4.7</v>
      </c>
      <c r="C104" s="73" t="s">
        <v>56</v>
      </c>
      <c r="D104" s="25">
        <v>9.11</v>
      </c>
      <c r="E104" s="23" t="s">
        <v>161</v>
      </c>
      <c r="F104" s="21"/>
      <c r="G104" s="25"/>
      <c r="H104" s="30" t="s">
        <v>4</v>
      </c>
      <c r="I104" s="30"/>
      <c r="J104" s="25"/>
      <c r="K104" s="10"/>
      <c r="L104" s="10"/>
      <c r="M104" s="10"/>
      <c r="N104" s="10"/>
      <c r="O104" s="10"/>
      <c r="R104" s="7"/>
      <c r="S104" s="10"/>
    </row>
    <row r="105" spans="2:19" ht="32" x14ac:dyDescent="0.2">
      <c r="B105" s="61">
        <v>4.7</v>
      </c>
      <c r="C105" s="73" t="s">
        <v>57</v>
      </c>
      <c r="D105" s="25">
        <v>9.11</v>
      </c>
      <c r="E105" s="23" t="s">
        <v>161</v>
      </c>
      <c r="F105" s="21"/>
      <c r="G105" s="25"/>
      <c r="H105" s="30" t="s">
        <v>4</v>
      </c>
      <c r="I105" s="30"/>
      <c r="J105" s="25"/>
      <c r="K105" s="10"/>
      <c r="L105" s="10"/>
      <c r="M105" s="10"/>
      <c r="N105" s="10"/>
      <c r="O105" s="10"/>
      <c r="R105" s="7"/>
      <c r="S105" s="10"/>
    </row>
    <row r="106" spans="2:19" x14ac:dyDescent="0.2">
      <c r="C106" s="101"/>
      <c r="F106" s="32"/>
      <c r="G106" s="59">
        <f>COUNTIF(G100:G105,"x")</f>
        <v>0</v>
      </c>
      <c r="H106" s="59">
        <f>COUNTIF(H100:H105,"x")</f>
        <v>5</v>
      </c>
      <c r="I106" s="59">
        <f>COUNTIF(I100:I105,"x")</f>
        <v>0</v>
      </c>
      <c r="J106" s="55">
        <f>IF(I106=5,"NA",G106/(5-I106))</f>
        <v>0</v>
      </c>
    </row>
    <row r="107" spans="2:19" x14ac:dyDescent="0.2">
      <c r="C107" s="106"/>
      <c r="F107" s="32"/>
      <c r="G107" s="32"/>
      <c r="H107" s="32"/>
    </row>
    <row r="108" spans="2:19" ht="64" x14ac:dyDescent="0.2">
      <c r="B108" s="61">
        <v>4.8</v>
      </c>
      <c r="C108" s="73" t="s">
        <v>58</v>
      </c>
      <c r="D108" s="25" t="s">
        <v>135</v>
      </c>
      <c r="E108" s="23" t="s">
        <v>161</v>
      </c>
      <c r="F108" s="21"/>
      <c r="G108" s="56"/>
      <c r="H108" s="57"/>
      <c r="I108" s="57"/>
      <c r="J108" s="58"/>
      <c r="R108" s="7"/>
      <c r="S108" s="10"/>
    </row>
    <row r="109" spans="2:19" ht="48" x14ac:dyDescent="0.2">
      <c r="B109" s="61">
        <v>4.8</v>
      </c>
      <c r="C109" s="73" t="s">
        <v>59</v>
      </c>
      <c r="D109" s="25">
        <v>9.1199999999999992</v>
      </c>
      <c r="E109" s="23" t="s">
        <v>161</v>
      </c>
      <c r="F109" s="21"/>
      <c r="G109" s="25"/>
      <c r="H109" s="25" t="s">
        <v>4</v>
      </c>
      <c r="I109" s="25"/>
      <c r="J109" s="25"/>
      <c r="K109" s="10"/>
      <c r="L109" s="10"/>
      <c r="M109" s="10"/>
      <c r="N109" s="10"/>
      <c r="O109" s="10"/>
      <c r="R109" s="7"/>
      <c r="S109" s="10"/>
    </row>
    <row r="110" spans="2:19" ht="48" x14ac:dyDescent="0.2">
      <c r="B110" s="61">
        <v>4.8</v>
      </c>
      <c r="C110" s="73" t="s">
        <v>60</v>
      </c>
      <c r="D110" s="25">
        <v>9.1199999999999992</v>
      </c>
      <c r="E110" s="23" t="s">
        <v>161</v>
      </c>
      <c r="F110" s="21"/>
      <c r="G110" s="25"/>
      <c r="H110" s="25" t="s">
        <v>4</v>
      </c>
      <c r="I110" s="25"/>
      <c r="J110" s="25"/>
      <c r="K110" s="10"/>
      <c r="L110" s="10"/>
      <c r="M110" s="10"/>
      <c r="N110" s="10"/>
      <c r="O110" s="10"/>
      <c r="R110" s="7"/>
      <c r="S110" s="10"/>
    </row>
    <row r="111" spans="2:19" x14ac:dyDescent="0.2">
      <c r="C111" s="101"/>
      <c r="F111" s="32"/>
      <c r="G111" s="59">
        <f>COUNTIF(G108:G110,"x")</f>
        <v>0</v>
      </c>
      <c r="H111" s="59">
        <f>COUNTIF(H108:H110,"x")</f>
        <v>2</v>
      </c>
      <c r="I111" s="59">
        <f>COUNTIF(I108:I110,"x")</f>
        <v>0</v>
      </c>
      <c r="J111" s="55">
        <f>IF(I111=2,"NA",G111/(2-I111))</f>
        <v>0</v>
      </c>
    </row>
    <row r="112" spans="2:19" x14ac:dyDescent="0.2">
      <c r="C112" s="101"/>
      <c r="F112" s="39"/>
      <c r="G112" s="10"/>
      <c r="H112" s="10"/>
      <c r="I112" s="10"/>
    </row>
    <row r="113" spans="2:19" ht="32" x14ac:dyDescent="0.2">
      <c r="B113" s="61">
        <v>4.9000000000000004</v>
      </c>
      <c r="C113" s="110" t="s">
        <v>61</v>
      </c>
      <c r="D113" s="99" t="s">
        <v>136</v>
      </c>
      <c r="E113" s="23" t="s">
        <v>161</v>
      </c>
      <c r="F113" s="97"/>
      <c r="G113" s="2"/>
      <c r="H113" s="2"/>
      <c r="I113" s="2"/>
      <c r="J113" s="3"/>
      <c r="R113" s="7"/>
      <c r="S113" s="10"/>
    </row>
    <row r="114" spans="2:19" ht="15" customHeight="1" x14ac:dyDescent="0.2">
      <c r="B114" s="61">
        <v>4.9000000000000004</v>
      </c>
      <c r="C114" s="110" t="s">
        <v>62</v>
      </c>
      <c r="D114" s="100"/>
      <c r="E114" s="23" t="s">
        <v>161</v>
      </c>
      <c r="F114" s="98"/>
      <c r="G114" s="5"/>
      <c r="H114" s="5"/>
      <c r="I114" s="5"/>
      <c r="J114" s="6"/>
      <c r="K114" s="10"/>
      <c r="L114" s="10"/>
      <c r="M114" s="10"/>
      <c r="N114" s="10"/>
      <c r="O114" s="10"/>
      <c r="R114" s="7"/>
      <c r="S114" s="10"/>
    </row>
    <row r="115" spans="2:19" ht="15" customHeight="1" x14ac:dyDescent="0.2">
      <c r="B115" s="61">
        <v>4.9000000000000004</v>
      </c>
      <c r="C115" s="73" t="s">
        <v>275</v>
      </c>
      <c r="D115" s="30" t="s">
        <v>170</v>
      </c>
      <c r="E115" s="23" t="s">
        <v>161</v>
      </c>
      <c r="F115" s="38"/>
      <c r="G115" s="30"/>
      <c r="H115" s="30" t="s">
        <v>4</v>
      </c>
      <c r="I115" s="30"/>
      <c r="J115" s="30"/>
      <c r="K115" s="10"/>
      <c r="L115" s="10"/>
      <c r="M115" s="10"/>
      <c r="N115" s="10"/>
      <c r="O115" s="10"/>
      <c r="R115" s="7"/>
      <c r="S115" s="10"/>
    </row>
    <row r="116" spans="2:19" ht="15" customHeight="1" x14ac:dyDescent="0.2">
      <c r="B116" s="61">
        <v>4.9000000000000004</v>
      </c>
      <c r="C116" s="73" t="s">
        <v>272</v>
      </c>
      <c r="D116" s="30" t="s">
        <v>170</v>
      </c>
      <c r="E116" s="23" t="s">
        <v>161</v>
      </c>
      <c r="F116" s="21"/>
      <c r="G116" s="25"/>
      <c r="H116" s="25" t="s">
        <v>4</v>
      </c>
      <c r="I116" s="25"/>
      <c r="J116" s="25"/>
      <c r="K116" s="10"/>
      <c r="L116" s="10"/>
      <c r="M116" s="10"/>
      <c r="N116" s="10"/>
      <c r="O116" s="10"/>
      <c r="R116" s="7"/>
      <c r="S116" s="10"/>
    </row>
    <row r="117" spans="2:19" ht="16" customHeight="1" x14ac:dyDescent="0.2">
      <c r="B117" s="61">
        <v>4.9000000000000004</v>
      </c>
      <c r="C117" s="73" t="s">
        <v>273</v>
      </c>
      <c r="D117" s="30" t="s">
        <v>170</v>
      </c>
      <c r="E117" s="23" t="s">
        <v>161</v>
      </c>
      <c r="F117" s="21"/>
      <c r="G117" s="25"/>
      <c r="H117" s="25" t="s">
        <v>4</v>
      </c>
      <c r="I117" s="25"/>
      <c r="J117" s="25"/>
      <c r="K117" s="10"/>
      <c r="L117" s="10"/>
      <c r="M117" s="10"/>
      <c r="N117" s="10"/>
      <c r="O117" s="10"/>
      <c r="R117" s="7"/>
      <c r="S117" s="10"/>
    </row>
    <row r="118" spans="2:19" ht="15" customHeight="1" x14ac:dyDescent="0.2">
      <c r="B118" s="61">
        <v>4.9000000000000004</v>
      </c>
      <c r="C118" s="73" t="s">
        <v>274</v>
      </c>
      <c r="D118" s="30" t="s">
        <v>170</v>
      </c>
      <c r="E118" s="23" t="s">
        <v>161</v>
      </c>
      <c r="F118" s="21"/>
      <c r="G118" s="25"/>
      <c r="H118" s="25" t="s">
        <v>4</v>
      </c>
      <c r="I118" s="25"/>
      <c r="J118" s="25"/>
      <c r="K118" s="10"/>
      <c r="L118" s="10"/>
      <c r="M118" s="10"/>
      <c r="N118" s="10"/>
      <c r="O118" s="10"/>
      <c r="R118" s="7"/>
      <c r="S118" s="10"/>
    </row>
    <row r="119" spans="2:19" ht="15" customHeight="1" x14ac:dyDescent="0.2">
      <c r="B119" s="61">
        <v>4.9000000000000004</v>
      </c>
      <c r="C119" s="73" t="s">
        <v>270</v>
      </c>
      <c r="D119" s="30" t="s">
        <v>170</v>
      </c>
      <c r="E119" s="23" t="s">
        <v>161</v>
      </c>
      <c r="F119" s="21"/>
      <c r="G119" s="31"/>
      <c r="H119" s="31" t="s">
        <v>4</v>
      </c>
      <c r="I119" s="31"/>
      <c r="J119" s="31"/>
      <c r="K119" s="10"/>
      <c r="L119" s="10"/>
      <c r="M119" s="10"/>
      <c r="N119" s="10"/>
      <c r="O119" s="10"/>
      <c r="R119" s="7"/>
      <c r="S119" s="10"/>
    </row>
    <row r="120" spans="2:19" ht="32" x14ac:dyDescent="0.2">
      <c r="B120" s="61">
        <v>4.9000000000000004</v>
      </c>
      <c r="C120" s="107" t="s">
        <v>63</v>
      </c>
      <c r="D120" s="30" t="s">
        <v>171</v>
      </c>
      <c r="E120" s="23" t="s">
        <v>161</v>
      </c>
      <c r="F120" s="41"/>
      <c r="G120" s="56"/>
      <c r="H120" s="57"/>
      <c r="I120" s="57"/>
      <c r="J120" s="58"/>
      <c r="K120" s="10"/>
      <c r="L120" s="10"/>
      <c r="M120" s="10"/>
      <c r="N120" s="10"/>
      <c r="O120" s="10"/>
      <c r="R120" s="7"/>
      <c r="S120" s="10"/>
    </row>
    <row r="121" spans="2:19" ht="27" x14ac:dyDescent="0.2">
      <c r="B121" s="61">
        <v>4.9000000000000004</v>
      </c>
      <c r="C121" s="73" t="s">
        <v>64</v>
      </c>
      <c r="D121" s="30" t="s">
        <v>171</v>
      </c>
      <c r="E121" s="23" t="s">
        <v>161</v>
      </c>
      <c r="F121" s="21"/>
      <c r="G121" s="30"/>
      <c r="H121" s="30" t="s">
        <v>4</v>
      </c>
      <c r="I121" s="30"/>
      <c r="J121" s="30"/>
      <c r="K121" s="10"/>
      <c r="L121" s="10"/>
      <c r="M121" s="10"/>
      <c r="N121" s="10"/>
      <c r="O121" s="10"/>
      <c r="R121" s="7"/>
      <c r="S121" s="10"/>
    </row>
    <row r="122" spans="2:19" ht="32" x14ac:dyDescent="0.2">
      <c r="B122" s="61">
        <v>4.9000000000000004</v>
      </c>
      <c r="C122" s="73" t="s">
        <v>271</v>
      </c>
      <c r="D122" s="30" t="s">
        <v>171</v>
      </c>
      <c r="E122" s="23" t="s">
        <v>161</v>
      </c>
      <c r="F122" s="21"/>
      <c r="G122" s="25"/>
      <c r="H122" s="25" t="s">
        <v>4</v>
      </c>
      <c r="I122" s="25"/>
      <c r="J122" s="25"/>
      <c r="K122" s="10"/>
      <c r="L122" s="10"/>
      <c r="M122" s="10"/>
      <c r="N122" s="10"/>
      <c r="O122" s="10"/>
      <c r="R122" s="7"/>
      <c r="S122" s="10"/>
    </row>
    <row r="123" spans="2:19" ht="27" x14ac:dyDescent="0.2">
      <c r="B123" s="61">
        <v>4.9000000000000004</v>
      </c>
      <c r="C123" s="73" t="s">
        <v>65</v>
      </c>
      <c r="D123" s="30" t="s">
        <v>171</v>
      </c>
      <c r="E123" s="23" t="s">
        <v>161</v>
      </c>
      <c r="F123" s="21"/>
      <c r="G123" s="25"/>
      <c r="H123" s="25" t="s">
        <v>4</v>
      </c>
      <c r="I123" s="25"/>
      <c r="J123" s="25"/>
      <c r="K123" s="10"/>
      <c r="L123" s="10"/>
      <c r="M123" s="10"/>
      <c r="N123" s="10"/>
      <c r="O123" s="10"/>
      <c r="R123" s="7"/>
      <c r="S123" s="10"/>
    </row>
    <row r="124" spans="2:19" ht="27" x14ac:dyDescent="0.2">
      <c r="B124" s="61">
        <v>4.9000000000000004</v>
      </c>
      <c r="C124" s="73" t="s">
        <v>266</v>
      </c>
      <c r="D124" s="30" t="s">
        <v>171</v>
      </c>
      <c r="E124" s="23" t="s">
        <v>161</v>
      </c>
      <c r="F124" s="21"/>
      <c r="G124" s="25"/>
      <c r="H124" s="25" t="s">
        <v>4</v>
      </c>
      <c r="I124" s="25"/>
      <c r="J124" s="25"/>
      <c r="K124" s="10"/>
      <c r="L124" s="10"/>
      <c r="M124" s="10"/>
      <c r="N124" s="10"/>
      <c r="O124" s="10"/>
      <c r="R124" s="7"/>
      <c r="S124" s="10"/>
    </row>
    <row r="125" spans="2:19" ht="27" x14ac:dyDescent="0.2">
      <c r="B125" s="61">
        <v>4.9000000000000004</v>
      </c>
      <c r="C125" s="73" t="s">
        <v>267</v>
      </c>
      <c r="D125" s="30" t="s">
        <v>171</v>
      </c>
      <c r="E125" s="23" t="s">
        <v>161</v>
      </c>
      <c r="F125" s="21"/>
      <c r="G125" s="25"/>
      <c r="H125" s="25" t="s">
        <v>4</v>
      </c>
      <c r="I125" s="25"/>
      <c r="J125" s="25"/>
      <c r="K125" s="10"/>
      <c r="L125" s="10"/>
      <c r="M125" s="10"/>
      <c r="N125" s="10"/>
      <c r="O125" s="10"/>
      <c r="R125" s="7"/>
      <c r="S125" s="10"/>
    </row>
    <row r="126" spans="2:19" ht="27" x14ac:dyDescent="0.2">
      <c r="B126" s="61">
        <v>4.9000000000000004</v>
      </c>
      <c r="C126" s="73" t="s">
        <v>268</v>
      </c>
      <c r="D126" s="30" t="s">
        <v>171</v>
      </c>
      <c r="E126" s="23" t="s">
        <v>161</v>
      </c>
      <c r="F126" s="21"/>
      <c r="G126" s="25"/>
      <c r="H126" s="25" t="s">
        <v>4</v>
      </c>
      <c r="I126" s="25"/>
      <c r="J126" s="25"/>
      <c r="K126" s="10"/>
      <c r="L126" s="10"/>
      <c r="M126" s="10"/>
      <c r="N126" s="10"/>
      <c r="O126" s="10"/>
      <c r="R126" s="7"/>
      <c r="S126" s="10"/>
    </row>
    <row r="127" spans="2:19" ht="32" x14ac:dyDescent="0.2">
      <c r="B127" s="61">
        <v>4.9000000000000004</v>
      </c>
      <c r="C127" s="73" t="s">
        <v>172</v>
      </c>
      <c r="D127" s="30" t="s">
        <v>171</v>
      </c>
      <c r="E127" s="23" t="s">
        <v>161</v>
      </c>
      <c r="F127" s="21"/>
      <c r="G127" s="25"/>
      <c r="H127" s="25" t="s">
        <v>4</v>
      </c>
      <c r="I127" s="25"/>
      <c r="J127" s="25"/>
      <c r="K127" s="10"/>
      <c r="L127" s="10"/>
      <c r="M127" s="10"/>
      <c r="N127" s="10"/>
      <c r="O127" s="10"/>
      <c r="R127" s="7"/>
      <c r="S127" s="10"/>
    </row>
    <row r="128" spans="2:19" ht="32" x14ac:dyDescent="0.2">
      <c r="B128" s="61">
        <v>4.9000000000000004</v>
      </c>
      <c r="C128" s="73" t="s">
        <v>269</v>
      </c>
      <c r="D128" s="30" t="s">
        <v>171</v>
      </c>
      <c r="E128" s="23" t="s">
        <v>161</v>
      </c>
      <c r="F128" s="21"/>
      <c r="G128" s="25"/>
      <c r="H128" s="25" t="s">
        <v>4</v>
      </c>
      <c r="I128" s="25"/>
      <c r="J128" s="25"/>
      <c r="K128" s="10"/>
      <c r="L128" s="10"/>
      <c r="M128" s="10"/>
      <c r="N128" s="10"/>
      <c r="O128" s="10"/>
      <c r="R128" s="7"/>
      <c r="S128" s="10"/>
    </row>
    <row r="129" spans="2:19" ht="32" x14ac:dyDescent="0.2">
      <c r="B129" s="61">
        <v>4.9000000000000004</v>
      </c>
      <c r="C129" s="73" t="s">
        <v>66</v>
      </c>
      <c r="D129" s="30" t="s">
        <v>171</v>
      </c>
      <c r="E129" s="23" t="s">
        <v>161</v>
      </c>
      <c r="F129" s="21"/>
      <c r="G129" s="25"/>
      <c r="H129" s="25" t="s">
        <v>4</v>
      </c>
      <c r="I129" s="25"/>
      <c r="J129" s="25"/>
      <c r="K129" s="10"/>
      <c r="L129" s="10"/>
      <c r="M129" s="10"/>
      <c r="N129" s="10"/>
      <c r="O129" s="10"/>
      <c r="R129" s="7"/>
      <c r="S129" s="10"/>
    </row>
    <row r="130" spans="2:19" ht="27" x14ac:dyDescent="0.2">
      <c r="B130" s="61">
        <v>4.9000000000000004</v>
      </c>
      <c r="C130" s="73" t="s">
        <v>260</v>
      </c>
      <c r="D130" s="30" t="s">
        <v>171</v>
      </c>
      <c r="E130" s="23" t="s">
        <v>161</v>
      </c>
      <c r="F130" s="21"/>
      <c r="G130" s="25"/>
      <c r="H130" s="25" t="s">
        <v>4</v>
      </c>
      <c r="I130" s="25"/>
      <c r="J130" s="25"/>
      <c r="K130" s="10"/>
      <c r="L130" s="10"/>
      <c r="M130" s="10"/>
      <c r="N130" s="10"/>
      <c r="O130" s="10"/>
      <c r="R130" s="7"/>
      <c r="S130" s="10"/>
    </row>
    <row r="131" spans="2:19" ht="15" customHeight="1" x14ac:dyDescent="0.2">
      <c r="B131" s="61">
        <v>4.9000000000000004</v>
      </c>
      <c r="C131" s="73" t="s">
        <v>259</v>
      </c>
      <c r="D131" s="30" t="s">
        <v>171</v>
      </c>
      <c r="E131" s="23" t="s">
        <v>161</v>
      </c>
      <c r="F131" s="21"/>
      <c r="G131" s="25"/>
      <c r="H131" s="25" t="s">
        <v>4</v>
      </c>
      <c r="I131" s="25"/>
      <c r="J131" s="25"/>
      <c r="K131" s="10"/>
      <c r="L131" s="10"/>
      <c r="M131" s="10"/>
      <c r="N131" s="10"/>
      <c r="O131" s="10"/>
      <c r="R131" s="7"/>
      <c r="S131" s="10"/>
    </row>
    <row r="132" spans="2:19" ht="32" x14ac:dyDescent="0.2">
      <c r="B132" s="61">
        <v>4.9000000000000004</v>
      </c>
      <c r="C132" s="73" t="s">
        <v>67</v>
      </c>
      <c r="D132" s="30" t="s">
        <v>171</v>
      </c>
      <c r="E132" s="23" t="s">
        <v>161</v>
      </c>
      <c r="F132" s="21"/>
      <c r="G132" s="25"/>
      <c r="H132" s="25" t="s">
        <v>4</v>
      </c>
      <c r="I132" s="25"/>
      <c r="J132" s="25"/>
      <c r="K132" s="10"/>
      <c r="L132" s="10"/>
      <c r="M132" s="10"/>
      <c r="N132" s="10"/>
      <c r="O132" s="10"/>
      <c r="R132" s="7"/>
      <c r="S132" s="10"/>
    </row>
    <row r="133" spans="2:19" ht="30.75" customHeight="1" x14ac:dyDescent="0.2">
      <c r="B133" s="61">
        <v>4.9000000000000004</v>
      </c>
      <c r="C133" s="73" t="s">
        <v>261</v>
      </c>
      <c r="D133" s="30" t="s">
        <v>176</v>
      </c>
      <c r="E133" s="23" t="s">
        <v>161</v>
      </c>
      <c r="F133" s="21"/>
      <c r="G133" s="25"/>
      <c r="H133" s="25" t="s">
        <v>4</v>
      </c>
      <c r="I133" s="25"/>
      <c r="J133" s="25"/>
      <c r="K133" s="10"/>
      <c r="L133" s="10"/>
      <c r="M133" s="10"/>
      <c r="N133" s="10"/>
      <c r="O133" s="10"/>
      <c r="R133" s="7"/>
      <c r="S133" s="10"/>
    </row>
    <row r="134" spans="2:19" ht="27" x14ac:dyDescent="0.2">
      <c r="B134" s="61">
        <v>4.9000000000000004</v>
      </c>
      <c r="C134" s="73" t="s">
        <v>262</v>
      </c>
      <c r="D134" s="30" t="s">
        <v>176</v>
      </c>
      <c r="E134" s="23" t="s">
        <v>161</v>
      </c>
      <c r="F134" s="21"/>
      <c r="G134" s="25"/>
      <c r="H134" s="25" t="s">
        <v>4</v>
      </c>
      <c r="I134" s="25"/>
      <c r="J134" s="25"/>
      <c r="K134" s="10"/>
      <c r="L134" s="10"/>
      <c r="M134" s="10"/>
      <c r="N134" s="10"/>
      <c r="O134" s="10"/>
      <c r="R134" s="7"/>
      <c r="S134" s="10"/>
    </row>
    <row r="135" spans="2:19" ht="32" x14ac:dyDescent="0.2">
      <c r="B135" s="61">
        <v>4.9000000000000004</v>
      </c>
      <c r="C135" s="73" t="s">
        <v>263</v>
      </c>
      <c r="D135" s="30" t="s">
        <v>176</v>
      </c>
      <c r="E135" s="23" t="s">
        <v>161</v>
      </c>
      <c r="F135" s="21"/>
      <c r="G135" s="25"/>
      <c r="H135" s="25" t="s">
        <v>4</v>
      </c>
      <c r="I135" s="25"/>
      <c r="J135" s="25"/>
      <c r="K135" s="10"/>
      <c r="L135" s="10"/>
      <c r="M135" s="10"/>
      <c r="N135" s="10"/>
      <c r="O135" s="10"/>
      <c r="R135" s="7"/>
      <c r="S135" s="10"/>
    </row>
    <row r="136" spans="2:19" ht="27" x14ac:dyDescent="0.2">
      <c r="B136" s="61">
        <v>4.9000000000000004</v>
      </c>
      <c r="C136" s="73" t="s">
        <v>264</v>
      </c>
      <c r="D136" s="30" t="s">
        <v>176</v>
      </c>
      <c r="E136" s="23" t="s">
        <v>161</v>
      </c>
      <c r="F136" s="21"/>
      <c r="G136" s="25"/>
      <c r="H136" s="25" t="s">
        <v>4</v>
      </c>
      <c r="I136" s="25"/>
      <c r="J136" s="25"/>
      <c r="K136" s="10"/>
      <c r="L136" s="10"/>
      <c r="M136" s="10"/>
      <c r="N136" s="10"/>
      <c r="O136" s="10"/>
      <c r="R136" s="7"/>
      <c r="S136" s="10"/>
    </row>
    <row r="137" spans="2:19" ht="32" x14ac:dyDescent="0.2">
      <c r="B137" s="61">
        <v>4.9000000000000004</v>
      </c>
      <c r="C137" s="73" t="s">
        <v>265</v>
      </c>
      <c r="D137" s="30" t="s">
        <v>171</v>
      </c>
      <c r="E137" s="23" t="s">
        <v>161</v>
      </c>
      <c r="F137" s="21"/>
      <c r="G137" s="25"/>
      <c r="H137" s="25" t="s">
        <v>4</v>
      </c>
      <c r="I137" s="25"/>
      <c r="J137" s="25"/>
      <c r="K137" s="10"/>
      <c r="L137" s="10"/>
      <c r="M137" s="10"/>
      <c r="N137" s="10"/>
      <c r="O137" s="10"/>
      <c r="R137" s="7"/>
      <c r="S137" s="10"/>
    </row>
    <row r="138" spans="2:19" ht="15" customHeight="1" x14ac:dyDescent="0.2">
      <c r="B138" s="61">
        <v>4.9000000000000004</v>
      </c>
      <c r="C138" s="73" t="s">
        <v>68</v>
      </c>
      <c r="D138" s="30" t="s">
        <v>171</v>
      </c>
      <c r="E138" s="23" t="s">
        <v>161</v>
      </c>
      <c r="F138" s="21"/>
      <c r="G138" s="25"/>
      <c r="H138" s="25" t="s">
        <v>4</v>
      </c>
      <c r="I138" s="25"/>
      <c r="J138" s="25"/>
      <c r="K138" s="10"/>
      <c r="L138" s="10"/>
      <c r="M138" s="10"/>
      <c r="N138" s="10"/>
      <c r="O138" s="10"/>
      <c r="R138" s="7"/>
      <c r="S138" s="10"/>
    </row>
    <row r="139" spans="2:19" ht="15" customHeight="1" x14ac:dyDescent="0.2">
      <c r="B139" s="61">
        <v>4.9000000000000004</v>
      </c>
      <c r="C139" s="73" t="s">
        <v>237</v>
      </c>
      <c r="D139" s="30" t="s">
        <v>171</v>
      </c>
      <c r="E139" s="23" t="s">
        <v>161</v>
      </c>
      <c r="F139" s="21"/>
      <c r="G139" s="25"/>
      <c r="H139" s="25" t="s">
        <v>4</v>
      </c>
      <c r="I139" s="25"/>
      <c r="J139" s="25"/>
      <c r="K139" s="10"/>
      <c r="L139" s="10"/>
      <c r="M139" s="10"/>
      <c r="N139" s="10"/>
      <c r="O139" s="10"/>
      <c r="R139" s="7"/>
      <c r="S139" s="10"/>
    </row>
    <row r="140" spans="2:19" ht="15" customHeight="1" x14ac:dyDescent="0.2">
      <c r="B140" s="61">
        <v>4.9000000000000004</v>
      </c>
      <c r="C140" s="73" t="s">
        <v>238</v>
      </c>
      <c r="D140" s="30" t="s">
        <v>171</v>
      </c>
      <c r="E140" s="23" t="s">
        <v>161</v>
      </c>
      <c r="F140" s="21"/>
      <c r="G140" s="25"/>
      <c r="H140" s="25" t="s">
        <v>4</v>
      </c>
      <c r="I140" s="25"/>
      <c r="J140" s="25"/>
      <c r="K140" s="10"/>
      <c r="L140" s="10"/>
      <c r="M140" s="10"/>
      <c r="N140" s="10"/>
      <c r="O140" s="10"/>
      <c r="R140" s="7"/>
      <c r="S140" s="10"/>
    </row>
    <row r="141" spans="2:19" ht="33" customHeight="1" x14ac:dyDescent="0.2">
      <c r="B141" s="61">
        <v>4.9000000000000004</v>
      </c>
      <c r="C141" s="73" t="s">
        <v>69</v>
      </c>
      <c r="D141" s="30" t="s">
        <v>171</v>
      </c>
      <c r="E141" s="23" t="s">
        <v>161</v>
      </c>
      <c r="F141" s="21"/>
      <c r="G141" s="25"/>
      <c r="H141" s="25" t="s">
        <v>4</v>
      </c>
      <c r="I141" s="25"/>
      <c r="J141" s="25"/>
      <c r="K141" s="10"/>
      <c r="L141" s="10"/>
      <c r="M141" s="10"/>
      <c r="N141" s="10"/>
      <c r="O141" s="10"/>
      <c r="R141" s="7"/>
      <c r="S141" s="10"/>
    </row>
    <row r="142" spans="2:19" ht="15" customHeight="1" x14ac:dyDescent="0.2">
      <c r="B142" s="61">
        <v>4.9000000000000004</v>
      </c>
      <c r="C142" s="73" t="s">
        <v>239</v>
      </c>
      <c r="D142" s="30" t="s">
        <v>171</v>
      </c>
      <c r="E142" s="23" t="s">
        <v>161</v>
      </c>
      <c r="F142" s="21"/>
      <c r="G142" s="25"/>
      <c r="H142" s="25" t="s">
        <v>4</v>
      </c>
      <c r="I142" s="25"/>
      <c r="J142" s="25"/>
      <c r="K142" s="10"/>
      <c r="L142" s="10"/>
      <c r="M142" s="10"/>
      <c r="N142" s="10"/>
      <c r="O142" s="10"/>
      <c r="R142" s="7"/>
      <c r="S142" s="10"/>
    </row>
    <row r="143" spans="2:19" ht="15" customHeight="1" x14ac:dyDescent="0.2">
      <c r="B143" s="61">
        <v>4.9000000000000004</v>
      </c>
      <c r="C143" s="73" t="s">
        <v>240</v>
      </c>
      <c r="D143" s="30" t="s">
        <v>171</v>
      </c>
      <c r="E143" s="23" t="s">
        <v>161</v>
      </c>
      <c r="F143" s="21"/>
      <c r="G143" s="25"/>
      <c r="H143" s="25" t="s">
        <v>4</v>
      </c>
      <c r="I143" s="25"/>
      <c r="J143" s="25"/>
      <c r="K143" s="10"/>
      <c r="L143" s="10"/>
      <c r="M143" s="10"/>
      <c r="N143" s="10"/>
      <c r="O143" s="10"/>
      <c r="R143" s="7"/>
      <c r="S143" s="10"/>
    </row>
    <row r="144" spans="2:19" ht="15" customHeight="1" x14ac:dyDescent="0.2">
      <c r="B144" s="61">
        <v>4.9000000000000004</v>
      </c>
      <c r="C144" s="73" t="s">
        <v>241</v>
      </c>
      <c r="D144" s="30" t="s">
        <v>171</v>
      </c>
      <c r="E144" s="23" t="s">
        <v>161</v>
      </c>
      <c r="F144" s="21"/>
      <c r="G144" s="25"/>
      <c r="H144" s="25" t="s">
        <v>4</v>
      </c>
      <c r="I144" s="25"/>
      <c r="J144" s="25"/>
      <c r="K144" s="10"/>
      <c r="L144" s="10"/>
      <c r="M144" s="10"/>
      <c r="N144" s="10"/>
      <c r="O144" s="10"/>
      <c r="R144" s="7"/>
      <c r="S144" s="10"/>
    </row>
    <row r="145" spans="2:19" ht="15" customHeight="1" x14ac:dyDescent="0.2">
      <c r="B145" s="61">
        <v>4.9000000000000004</v>
      </c>
      <c r="C145" s="73" t="s">
        <v>242</v>
      </c>
      <c r="D145" s="30" t="s">
        <v>171</v>
      </c>
      <c r="E145" s="23" t="s">
        <v>161</v>
      </c>
      <c r="F145" s="21"/>
      <c r="G145" s="25"/>
      <c r="H145" s="25" t="s">
        <v>4</v>
      </c>
      <c r="I145" s="25"/>
      <c r="J145" s="25"/>
      <c r="K145" s="10"/>
      <c r="L145" s="10"/>
      <c r="M145" s="10"/>
      <c r="N145" s="10"/>
      <c r="O145" s="10"/>
      <c r="R145" s="7"/>
      <c r="S145" s="10"/>
    </row>
    <row r="146" spans="2:19" ht="32" x14ac:dyDescent="0.2">
      <c r="B146" s="61">
        <v>4.9000000000000004</v>
      </c>
      <c r="C146" s="73" t="s">
        <v>173</v>
      </c>
      <c r="D146" s="30" t="s">
        <v>171</v>
      </c>
      <c r="E146" s="23" t="s">
        <v>161</v>
      </c>
      <c r="F146" s="21"/>
      <c r="G146" s="31"/>
      <c r="H146" s="31" t="s">
        <v>4</v>
      </c>
      <c r="I146" s="31"/>
      <c r="J146" s="31"/>
      <c r="K146" s="10"/>
      <c r="L146" s="10"/>
      <c r="M146" s="10"/>
      <c r="N146" s="10"/>
      <c r="O146" s="10"/>
      <c r="R146" s="7"/>
      <c r="S146" s="10"/>
    </row>
    <row r="147" spans="2:19" ht="32" x14ac:dyDescent="0.2">
      <c r="B147" s="61">
        <v>4.9000000000000004</v>
      </c>
      <c r="C147" s="73" t="s">
        <v>70</v>
      </c>
      <c r="D147" s="30" t="s">
        <v>174</v>
      </c>
      <c r="E147" s="23" t="s">
        <v>161</v>
      </c>
      <c r="F147" s="41"/>
      <c r="G147" s="56"/>
      <c r="H147" s="57"/>
      <c r="I147" s="57"/>
      <c r="J147" s="58"/>
      <c r="K147" s="10"/>
      <c r="L147" s="10"/>
      <c r="M147" s="10"/>
      <c r="N147" s="10"/>
      <c r="O147" s="10"/>
      <c r="R147" s="7"/>
      <c r="S147" s="10"/>
    </row>
    <row r="148" spans="2:19" ht="48" x14ac:dyDescent="0.2">
      <c r="B148" s="61">
        <v>4.9000000000000004</v>
      </c>
      <c r="C148" s="73" t="s">
        <v>243</v>
      </c>
      <c r="D148" s="30" t="s">
        <v>174</v>
      </c>
      <c r="E148" s="23" t="s">
        <v>161</v>
      </c>
      <c r="F148" s="21"/>
      <c r="G148" s="30"/>
      <c r="H148" s="30" t="s">
        <v>4</v>
      </c>
      <c r="I148" s="30"/>
      <c r="J148" s="30"/>
      <c r="K148" s="10"/>
      <c r="L148" s="10"/>
      <c r="M148" s="10"/>
      <c r="N148" s="10"/>
      <c r="O148" s="10"/>
      <c r="R148" s="7"/>
      <c r="S148" s="10"/>
    </row>
    <row r="149" spans="2:19" ht="32" x14ac:dyDescent="0.2">
      <c r="B149" s="61">
        <v>4.9000000000000004</v>
      </c>
      <c r="C149" s="73" t="s">
        <v>244</v>
      </c>
      <c r="D149" s="30" t="s">
        <v>174</v>
      </c>
      <c r="E149" s="23" t="s">
        <v>161</v>
      </c>
      <c r="F149" s="21"/>
      <c r="G149" s="25"/>
      <c r="H149" s="25" t="s">
        <v>4</v>
      </c>
      <c r="I149" s="25"/>
      <c r="J149" s="25"/>
      <c r="K149" s="10"/>
      <c r="L149" s="10"/>
      <c r="M149" s="10"/>
      <c r="N149" s="10"/>
      <c r="O149" s="10"/>
      <c r="R149" s="7"/>
      <c r="S149" s="10"/>
    </row>
    <row r="150" spans="2:19" ht="32" x14ac:dyDescent="0.2">
      <c r="B150" s="61">
        <v>4.9000000000000004</v>
      </c>
      <c r="C150" s="73" t="s">
        <v>71</v>
      </c>
      <c r="D150" s="30" t="s">
        <v>174</v>
      </c>
      <c r="E150" s="23" t="s">
        <v>161</v>
      </c>
      <c r="F150" s="21"/>
      <c r="G150" s="25"/>
      <c r="H150" s="25" t="s">
        <v>4</v>
      </c>
      <c r="I150" s="25"/>
      <c r="J150" s="25"/>
      <c r="K150" s="10"/>
      <c r="L150" s="10"/>
      <c r="M150" s="10"/>
      <c r="N150" s="10"/>
      <c r="O150" s="10"/>
      <c r="R150" s="7"/>
      <c r="S150" s="10"/>
    </row>
    <row r="151" spans="2:19" ht="27" x14ac:dyDescent="0.2">
      <c r="B151" s="61">
        <v>4.9000000000000004</v>
      </c>
      <c r="C151" s="73" t="s">
        <v>247</v>
      </c>
      <c r="D151" s="30" t="s">
        <v>174</v>
      </c>
      <c r="E151" s="23" t="s">
        <v>161</v>
      </c>
      <c r="F151" s="21"/>
      <c r="G151" s="25"/>
      <c r="H151" s="25" t="s">
        <v>4</v>
      </c>
      <c r="I151" s="25"/>
      <c r="J151" s="25"/>
      <c r="K151" s="10"/>
      <c r="L151" s="10"/>
      <c r="M151" s="10"/>
      <c r="N151" s="10"/>
      <c r="O151" s="10"/>
      <c r="R151" s="7"/>
      <c r="S151" s="10"/>
    </row>
    <row r="152" spans="2:19" ht="32" x14ac:dyDescent="0.2">
      <c r="B152" s="61">
        <v>4.9000000000000004</v>
      </c>
      <c r="C152" s="73" t="s">
        <v>246</v>
      </c>
      <c r="D152" s="30" t="s">
        <v>174</v>
      </c>
      <c r="E152" s="23" t="s">
        <v>161</v>
      </c>
      <c r="F152" s="21"/>
      <c r="G152" s="25"/>
      <c r="H152" s="25" t="s">
        <v>4</v>
      </c>
      <c r="I152" s="25"/>
      <c r="J152" s="25"/>
      <c r="K152" s="10"/>
      <c r="L152" s="10"/>
      <c r="M152" s="10"/>
      <c r="N152" s="10"/>
      <c r="O152" s="10"/>
      <c r="R152" s="7"/>
      <c r="S152" s="10"/>
    </row>
    <row r="153" spans="2:19" ht="33.75" customHeight="1" x14ac:dyDescent="0.2">
      <c r="B153" s="61">
        <v>4.9000000000000004</v>
      </c>
      <c r="C153" s="73" t="s">
        <v>245</v>
      </c>
      <c r="D153" s="30" t="s">
        <v>174</v>
      </c>
      <c r="E153" s="23" t="s">
        <v>161</v>
      </c>
      <c r="F153" s="21"/>
      <c r="G153" s="25"/>
      <c r="H153" s="25" t="s">
        <v>4</v>
      </c>
      <c r="I153" s="25"/>
      <c r="J153" s="25"/>
      <c r="K153" s="10"/>
      <c r="L153" s="10"/>
      <c r="M153" s="10"/>
      <c r="N153" s="10"/>
      <c r="O153" s="10"/>
      <c r="R153" s="7"/>
      <c r="S153" s="10"/>
    </row>
    <row r="154" spans="2:19" ht="48" customHeight="1" x14ac:dyDescent="0.2">
      <c r="B154" s="61">
        <v>4.9000000000000004</v>
      </c>
      <c r="C154" s="73" t="s">
        <v>72</v>
      </c>
      <c r="D154" s="30" t="s">
        <v>175</v>
      </c>
      <c r="E154" s="23" t="s">
        <v>161</v>
      </c>
      <c r="F154" s="21"/>
      <c r="G154" s="25"/>
      <c r="H154" s="25" t="s">
        <v>4</v>
      </c>
      <c r="I154" s="25"/>
      <c r="J154" s="25"/>
      <c r="K154" s="10"/>
      <c r="L154" s="10"/>
      <c r="M154" s="10"/>
      <c r="N154" s="10"/>
      <c r="O154" s="10"/>
      <c r="R154" s="7"/>
      <c r="S154" s="10"/>
    </row>
    <row r="155" spans="2:19" ht="32" x14ac:dyDescent="0.2">
      <c r="B155" s="61">
        <v>4.9000000000000004</v>
      </c>
      <c r="C155" s="73" t="s">
        <v>248</v>
      </c>
      <c r="D155" s="30" t="s">
        <v>175</v>
      </c>
      <c r="E155" s="23" t="s">
        <v>161</v>
      </c>
      <c r="F155" s="21"/>
      <c r="G155" s="25"/>
      <c r="H155" s="25" t="s">
        <v>4</v>
      </c>
      <c r="I155" s="25"/>
      <c r="J155" s="25"/>
      <c r="K155" s="10"/>
      <c r="L155" s="10"/>
      <c r="M155" s="10"/>
      <c r="N155" s="10"/>
      <c r="O155" s="10"/>
      <c r="R155" s="7"/>
      <c r="S155" s="10"/>
    </row>
    <row r="156" spans="2:19" ht="15" customHeight="1" x14ac:dyDescent="0.2">
      <c r="B156" s="61">
        <v>4.9000000000000004</v>
      </c>
      <c r="C156" s="73" t="s">
        <v>249</v>
      </c>
      <c r="D156" s="30" t="s">
        <v>175</v>
      </c>
      <c r="E156" s="23" t="s">
        <v>161</v>
      </c>
      <c r="F156" s="21"/>
      <c r="G156" s="25"/>
      <c r="H156" s="25" t="s">
        <v>4</v>
      </c>
      <c r="I156" s="25"/>
      <c r="J156" s="25"/>
      <c r="K156" s="10"/>
      <c r="L156" s="10"/>
      <c r="M156" s="10"/>
      <c r="N156" s="10"/>
      <c r="O156" s="10"/>
      <c r="R156" s="7"/>
      <c r="S156" s="10"/>
    </row>
    <row r="157" spans="2:19" ht="15" customHeight="1" x14ac:dyDescent="0.2">
      <c r="B157" s="61">
        <v>4.9000000000000004</v>
      </c>
      <c r="C157" s="73" t="s">
        <v>250</v>
      </c>
      <c r="D157" s="30" t="s">
        <v>175</v>
      </c>
      <c r="E157" s="23" t="s">
        <v>161</v>
      </c>
      <c r="F157" s="21"/>
      <c r="G157" s="25"/>
      <c r="H157" s="25" t="s">
        <v>4</v>
      </c>
      <c r="I157" s="25"/>
      <c r="J157" s="25"/>
      <c r="K157" s="10"/>
      <c r="L157" s="10"/>
      <c r="M157" s="10"/>
      <c r="N157" s="10"/>
      <c r="O157" s="10"/>
      <c r="R157" s="7"/>
      <c r="S157" s="10"/>
    </row>
    <row r="158" spans="2:19" ht="15" customHeight="1" x14ac:dyDescent="0.2">
      <c r="B158" s="61">
        <v>4.9000000000000004</v>
      </c>
      <c r="C158" s="73" t="s">
        <v>251</v>
      </c>
      <c r="D158" s="30" t="s">
        <v>175</v>
      </c>
      <c r="E158" s="23" t="s">
        <v>161</v>
      </c>
      <c r="F158" s="21"/>
      <c r="G158" s="25"/>
      <c r="H158" s="25" t="s">
        <v>4</v>
      </c>
      <c r="I158" s="25"/>
      <c r="J158" s="25"/>
      <c r="K158" s="10"/>
      <c r="L158" s="10"/>
      <c r="M158" s="10"/>
      <c r="N158" s="10"/>
      <c r="O158" s="10"/>
      <c r="R158" s="7"/>
      <c r="S158" s="10"/>
    </row>
    <row r="159" spans="2:19" ht="15" customHeight="1" x14ac:dyDescent="0.2">
      <c r="B159" s="61">
        <v>4.9000000000000004</v>
      </c>
      <c r="C159" s="73" t="s">
        <v>252</v>
      </c>
      <c r="D159" s="30" t="s">
        <v>175</v>
      </c>
      <c r="E159" s="23" t="s">
        <v>161</v>
      </c>
      <c r="F159" s="21"/>
      <c r="G159" s="25"/>
      <c r="H159" s="25" t="s">
        <v>4</v>
      </c>
      <c r="I159" s="25"/>
      <c r="J159" s="25"/>
      <c r="K159" s="10"/>
      <c r="L159" s="10"/>
      <c r="M159" s="10"/>
      <c r="N159" s="10"/>
      <c r="O159" s="10"/>
      <c r="R159" s="7"/>
      <c r="S159" s="10"/>
    </row>
    <row r="160" spans="2:19" ht="15" customHeight="1" x14ac:dyDescent="0.2">
      <c r="B160" s="61">
        <v>4.9000000000000004</v>
      </c>
      <c r="C160" s="73" t="s">
        <v>253</v>
      </c>
      <c r="D160" s="30" t="s">
        <v>175</v>
      </c>
      <c r="E160" s="23" t="s">
        <v>161</v>
      </c>
      <c r="F160" s="21"/>
      <c r="G160" s="25"/>
      <c r="H160" s="25" t="s">
        <v>4</v>
      </c>
      <c r="I160" s="25"/>
      <c r="J160" s="25"/>
      <c r="K160" s="10"/>
      <c r="L160" s="10"/>
      <c r="M160" s="10"/>
      <c r="N160" s="10"/>
      <c r="O160" s="10"/>
      <c r="R160" s="7"/>
      <c r="S160" s="10"/>
    </row>
    <row r="161" spans="2:24" ht="32" x14ac:dyDescent="0.2">
      <c r="B161" s="61">
        <v>4.9000000000000004</v>
      </c>
      <c r="C161" s="73" t="s">
        <v>73</v>
      </c>
      <c r="D161" s="30" t="s">
        <v>175</v>
      </c>
      <c r="E161" s="23" t="s">
        <v>161</v>
      </c>
      <c r="F161" s="21"/>
      <c r="G161" s="25"/>
      <c r="H161" s="25" t="s">
        <v>4</v>
      </c>
      <c r="I161" s="25"/>
      <c r="J161" s="25"/>
      <c r="K161" s="10"/>
      <c r="L161" s="10"/>
      <c r="M161" s="10"/>
      <c r="N161" s="10"/>
      <c r="O161" s="10"/>
      <c r="R161" s="7"/>
      <c r="S161" s="10"/>
    </row>
    <row r="162" spans="2:24" ht="15" customHeight="1" x14ac:dyDescent="0.2">
      <c r="B162" s="61">
        <v>4.9000000000000004</v>
      </c>
      <c r="C162" s="73" t="s">
        <v>254</v>
      </c>
      <c r="D162" s="30" t="s">
        <v>175</v>
      </c>
      <c r="E162" s="23" t="s">
        <v>161</v>
      </c>
      <c r="F162" s="21"/>
      <c r="G162" s="25"/>
      <c r="H162" s="25" t="s">
        <v>4</v>
      </c>
      <c r="I162" s="25"/>
      <c r="J162" s="25"/>
      <c r="K162" s="10"/>
      <c r="L162" s="10"/>
      <c r="M162" s="10"/>
      <c r="N162" s="10"/>
      <c r="O162" s="10"/>
      <c r="R162" s="7"/>
      <c r="S162" s="10"/>
    </row>
    <row r="163" spans="2:24" ht="15" customHeight="1" x14ac:dyDescent="0.2">
      <c r="B163" s="61">
        <v>4.9000000000000004</v>
      </c>
      <c r="C163" s="73" t="s">
        <v>255</v>
      </c>
      <c r="D163" s="30" t="s">
        <v>175</v>
      </c>
      <c r="E163" s="23" t="s">
        <v>161</v>
      </c>
      <c r="F163" s="21"/>
      <c r="G163" s="25"/>
      <c r="H163" s="25" t="s">
        <v>4</v>
      </c>
      <c r="I163" s="25"/>
      <c r="J163" s="25"/>
      <c r="K163" s="10"/>
      <c r="L163" s="10"/>
      <c r="M163" s="10"/>
      <c r="N163" s="10"/>
      <c r="O163" s="10"/>
      <c r="R163" s="7"/>
      <c r="S163" s="10"/>
    </row>
    <row r="164" spans="2:24" ht="15" customHeight="1" x14ac:dyDescent="0.2">
      <c r="B164" s="61">
        <v>4.9000000000000004</v>
      </c>
      <c r="C164" s="73" t="s">
        <v>256</v>
      </c>
      <c r="D164" s="30" t="s">
        <v>175</v>
      </c>
      <c r="E164" s="23" t="s">
        <v>161</v>
      </c>
      <c r="F164" s="21"/>
      <c r="G164" s="25"/>
      <c r="H164" s="25" t="s">
        <v>4</v>
      </c>
      <c r="I164" s="25"/>
      <c r="J164" s="25"/>
      <c r="K164" s="10"/>
      <c r="L164" s="10"/>
      <c r="M164" s="10"/>
      <c r="N164" s="10"/>
      <c r="O164" s="10"/>
      <c r="R164" s="7"/>
      <c r="S164" s="10"/>
    </row>
    <row r="165" spans="2:24" ht="27" x14ac:dyDescent="0.2">
      <c r="B165" s="61">
        <v>4.9000000000000004</v>
      </c>
      <c r="C165" s="73" t="s">
        <v>257</v>
      </c>
      <c r="D165" s="30" t="s">
        <v>175</v>
      </c>
      <c r="E165" s="23" t="s">
        <v>161</v>
      </c>
      <c r="F165" s="21"/>
      <c r="G165" s="25"/>
      <c r="H165" s="25" t="s">
        <v>4</v>
      </c>
      <c r="I165" s="25"/>
      <c r="J165" s="25"/>
      <c r="K165" s="10"/>
      <c r="L165" s="10"/>
      <c r="M165" s="10"/>
      <c r="N165" s="10"/>
      <c r="O165" s="10"/>
      <c r="R165" s="7"/>
      <c r="S165" s="10"/>
    </row>
    <row r="166" spans="2:24" ht="32" x14ac:dyDescent="0.2">
      <c r="B166" s="61">
        <v>4.9000000000000004</v>
      </c>
      <c r="C166" s="73" t="s">
        <v>258</v>
      </c>
      <c r="D166" s="30" t="s">
        <v>175</v>
      </c>
      <c r="E166" s="23" t="s">
        <v>161</v>
      </c>
      <c r="F166" s="21"/>
      <c r="G166" s="25"/>
      <c r="H166" s="25" t="s">
        <v>4</v>
      </c>
      <c r="I166" s="25"/>
      <c r="J166" s="25"/>
      <c r="K166" s="10"/>
      <c r="L166" s="10"/>
      <c r="M166" s="10"/>
      <c r="N166" s="10"/>
      <c r="O166" s="10"/>
      <c r="R166" s="7"/>
      <c r="S166" s="10"/>
    </row>
    <row r="167" spans="2:24" x14ac:dyDescent="0.2">
      <c r="C167" s="101"/>
      <c r="F167" s="32"/>
      <c r="G167" s="59">
        <f>COUNTIF(G113:G166,"x")</f>
        <v>0</v>
      </c>
      <c r="H167" s="59">
        <f>COUNTIF(H113:H166,"x")</f>
        <v>50</v>
      </c>
      <c r="I167" s="59">
        <f>COUNTIF(I113:I166,"x")</f>
        <v>0</v>
      </c>
      <c r="J167" s="55">
        <f>IF(I167=50,"NA",G167/(50-I167))</f>
        <v>0</v>
      </c>
    </row>
    <row r="168" spans="2:24" x14ac:dyDescent="0.2">
      <c r="C168" s="106"/>
      <c r="F168" s="32"/>
      <c r="G168" s="32"/>
      <c r="H168" s="32"/>
    </row>
    <row r="169" spans="2:24" ht="48" x14ac:dyDescent="0.2">
      <c r="B169" s="66">
        <v>4.0999999999999996</v>
      </c>
      <c r="C169" s="73" t="s">
        <v>74</v>
      </c>
      <c r="D169" s="25" t="s">
        <v>137</v>
      </c>
      <c r="E169" s="23" t="s">
        <v>161</v>
      </c>
      <c r="F169" s="35"/>
      <c r="G169" s="25"/>
      <c r="H169" s="25" t="s">
        <v>4</v>
      </c>
      <c r="I169" s="25"/>
      <c r="J169" s="25"/>
      <c r="K169" s="10"/>
      <c r="L169" s="10"/>
      <c r="M169" s="10"/>
      <c r="N169" s="10"/>
      <c r="O169" s="10"/>
      <c r="P169" s="10"/>
      <c r="Q169" s="10"/>
      <c r="R169" s="10"/>
      <c r="S169" s="10"/>
    </row>
    <row r="170" spans="2:24" x14ac:dyDescent="0.2">
      <c r="C170" s="101"/>
      <c r="F170" s="32"/>
      <c r="G170" s="59">
        <f>COUNTIF(G169:G169,"x")</f>
        <v>0</v>
      </c>
      <c r="H170" s="59">
        <f>COUNTIF(H169:H169,"x")</f>
        <v>1</v>
      </c>
      <c r="I170" s="59">
        <f>COUNTIF(I169:I169,"x")</f>
        <v>0</v>
      </c>
      <c r="J170" s="55">
        <f>IF(I170=1,"NA",G170/(1-I170))</f>
        <v>0</v>
      </c>
    </row>
    <row r="171" spans="2:24" x14ac:dyDescent="0.2">
      <c r="C171" s="106"/>
      <c r="F171" s="32"/>
      <c r="G171" s="32"/>
      <c r="H171" s="32"/>
    </row>
    <row r="172" spans="2:24" s="27" customFormat="1" ht="78" customHeight="1" x14ac:dyDescent="0.2">
      <c r="B172" s="61">
        <v>4.1100000000000003</v>
      </c>
      <c r="C172" s="73" t="s">
        <v>3</v>
      </c>
      <c r="D172" s="21" t="s">
        <v>138</v>
      </c>
      <c r="E172" s="23" t="s">
        <v>161</v>
      </c>
      <c r="F172" s="24"/>
      <c r="G172" s="56"/>
      <c r="H172" s="57"/>
      <c r="I172" s="57"/>
      <c r="J172" s="58"/>
      <c r="K172" s="10"/>
      <c r="L172" s="10"/>
      <c r="M172" s="10"/>
      <c r="N172" s="10"/>
      <c r="O172" s="10"/>
      <c r="P172" s="10"/>
      <c r="Q172" s="10"/>
      <c r="R172" s="10"/>
      <c r="S172" s="10"/>
      <c r="T172" s="10"/>
      <c r="U172" s="10"/>
      <c r="V172" s="10"/>
      <c r="W172" s="10"/>
      <c r="X172" s="10"/>
    </row>
    <row r="173" spans="2:24" ht="48" x14ac:dyDescent="0.2">
      <c r="B173" s="61">
        <v>4.1100000000000003</v>
      </c>
      <c r="C173" s="73" t="s">
        <v>236</v>
      </c>
      <c r="D173" s="25" t="s">
        <v>178</v>
      </c>
      <c r="E173" s="23" t="s">
        <v>161</v>
      </c>
      <c r="F173" s="29"/>
      <c r="G173" s="30"/>
      <c r="H173" s="25" t="s">
        <v>4</v>
      </c>
      <c r="I173" s="25"/>
      <c r="J173" s="25"/>
      <c r="K173" s="10"/>
      <c r="L173" s="10"/>
      <c r="M173" s="10"/>
      <c r="N173" s="10"/>
      <c r="O173" s="10"/>
      <c r="R173" s="7"/>
      <c r="S173" s="10"/>
    </row>
    <row r="174" spans="2:24" ht="64" x14ac:dyDescent="0.2">
      <c r="B174" s="61">
        <v>4.1100000000000003</v>
      </c>
      <c r="C174" s="73" t="s">
        <v>75</v>
      </c>
      <c r="D174" s="25" t="s">
        <v>179</v>
      </c>
      <c r="E174" s="23" t="s">
        <v>161</v>
      </c>
      <c r="F174" s="29"/>
      <c r="G174" s="25"/>
      <c r="H174" s="25" t="s">
        <v>4</v>
      </c>
      <c r="I174" s="25"/>
      <c r="J174" s="25"/>
      <c r="K174" s="10"/>
      <c r="L174" s="10"/>
      <c r="M174" s="10"/>
      <c r="N174" s="10"/>
      <c r="O174" s="10"/>
      <c r="R174" s="7"/>
      <c r="S174" s="10"/>
    </row>
    <row r="175" spans="2:24" ht="64" x14ac:dyDescent="0.2">
      <c r="B175" s="61">
        <v>4.1100000000000003</v>
      </c>
      <c r="C175" s="73" t="s">
        <v>76</v>
      </c>
      <c r="D175" s="25" t="s">
        <v>180</v>
      </c>
      <c r="E175" s="23" t="s">
        <v>161</v>
      </c>
      <c r="F175" s="21"/>
      <c r="G175" s="25"/>
      <c r="H175" s="25" t="s">
        <v>4</v>
      </c>
      <c r="I175" s="25"/>
      <c r="J175" s="25"/>
      <c r="K175" s="10"/>
      <c r="L175" s="10"/>
      <c r="M175" s="10"/>
      <c r="N175" s="10"/>
      <c r="O175" s="10"/>
      <c r="R175" s="7"/>
      <c r="S175" s="10"/>
    </row>
    <row r="176" spans="2:24" ht="80" x14ac:dyDescent="0.2">
      <c r="B176" s="61">
        <v>4.1100000000000003</v>
      </c>
      <c r="C176" s="73" t="s">
        <v>77</v>
      </c>
      <c r="D176" s="25" t="s">
        <v>177</v>
      </c>
      <c r="E176" s="23" t="s">
        <v>161</v>
      </c>
      <c r="F176" s="21"/>
      <c r="G176" s="25"/>
      <c r="H176" s="25" t="s">
        <v>4</v>
      </c>
      <c r="I176" s="25"/>
      <c r="J176" s="25"/>
      <c r="K176" s="10"/>
      <c r="L176" s="10"/>
      <c r="M176" s="10"/>
      <c r="N176" s="10"/>
      <c r="O176" s="10"/>
      <c r="R176" s="7"/>
      <c r="S176" s="10"/>
    </row>
    <row r="177" spans="2:19" ht="32" x14ac:dyDescent="0.2">
      <c r="B177" s="61">
        <v>4.1100000000000003</v>
      </c>
      <c r="C177" s="73" t="s">
        <v>78</v>
      </c>
      <c r="D177" s="25" t="s">
        <v>181</v>
      </c>
      <c r="E177" s="23" t="s">
        <v>161</v>
      </c>
      <c r="F177" s="21"/>
      <c r="G177" s="25"/>
      <c r="H177" s="25" t="s">
        <v>4</v>
      </c>
      <c r="I177" s="25"/>
      <c r="J177" s="25"/>
      <c r="K177" s="10"/>
      <c r="L177" s="10"/>
      <c r="M177" s="10"/>
      <c r="N177" s="10"/>
      <c r="O177" s="10"/>
      <c r="R177" s="7"/>
      <c r="S177" s="10"/>
    </row>
    <row r="178" spans="2:19" ht="32" x14ac:dyDescent="0.2">
      <c r="B178" s="61">
        <v>4.1100000000000003</v>
      </c>
      <c r="C178" s="73" t="s">
        <v>79</v>
      </c>
      <c r="D178" s="25" t="s">
        <v>182</v>
      </c>
      <c r="E178" s="23" t="s">
        <v>161</v>
      </c>
      <c r="F178" s="21"/>
      <c r="G178" s="25"/>
      <c r="H178" s="25" t="s">
        <v>4</v>
      </c>
      <c r="I178" s="25"/>
      <c r="J178" s="25"/>
      <c r="K178" s="10"/>
      <c r="L178" s="10"/>
      <c r="M178" s="10"/>
      <c r="N178" s="10"/>
      <c r="O178" s="10"/>
      <c r="R178" s="7"/>
      <c r="S178" s="10"/>
    </row>
    <row r="179" spans="2:19" x14ac:dyDescent="0.2">
      <c r="C179" s="101"/>
      <c r="F179" s="32"/>
      <c r="G179" s="59">
        <f>COUNTIF(G172:G178,"x")</f>
        <v>0</v>
      </c>
      <c r="H179" s="59">
        <f>COUNTIF(H172:H178,"x")</f>
        <v>6</v>
      </c>
      <c r="I179" s="59">
        <f>COUNTIF(I172:I178,"x")</f>
        <v>0</v>
      </c>
      <c r="J179" s="55">
        <f>IF(I179=6,"NA",G179/(6-I179))</f>
        <v>0</v>
      </c>
    </row>
    <row r="180" spans="2:19" x14ac:dyDescent="0.2">
      <c r="C180" s="106"/>
      <c r="F180" s="32"/>
      <c r="G180" s="32"/>
      <c r="H180" s="32"/>
    </row>
    <row r="181" spans="2:19" ht="64" x14ac:dyDescent="0.2">
      <c r="B181" s="61">
        <v>4.12</v>
      </c>
      <c r="C181" s="73" t="s">
        <v>80</v>
      </c>
      <c r="D181" s="42">
        <v>6.5</v>
      </c>
      <c r="E181" s="23" t="s">
        <v>161</v>
      </c>
      <c r="F181" s="25"/>
      <c r="G181" s="25"/>
      <c r="H181" s="25" t="s">
        <v>4</v>
      </c>
      <c r="I181" s="25"/>
      <c r="J181" s="25"/>
      <c r="K181" s="10"/>
      <c r="L181" s="10"/>
      <c r="M181" s="10"/>
      <c r="N181" s="10"/>
      <c r="O181" s="10"/>
      <c r="R181" s="7"/>
      <c r="S181" s="10"/>
    </row>
    <row r="182" spans="2:19" x14ac:dyDescent="0.2">
      <c r="C182" s="101"/>
      <c r="F182" s="32"/>
      <c r="G182" s="59">
        <f>COUNTIF(G181:G181,"x")</f>
        <v>0</v>
      </c>
      <c r="H182" s="59">
        <f>COUNTIF(H181:H181,"x")</f>
        <v>1</v>
      </c>
      <c r="I182" s="59">
        <f>COUNTIF(I181:I181,"x")</f>
        <v>0</v>
      </c>
      <c r="J182" s="55">
        <f>IF(I182=1,"NA",G182/(1-I182))</f>
        <v>0</v>
      </c>
    </row>
    <row r="183" spans="2:19" x14ac:dyDescent="0.2">
      <c r="C183" s="106"/>
      <c r="F183" s="32"/>
      <c r="G183" s="32"/>
      <c r="H183" s="32"/>
    </row>
    <row r="184" spans="2:19" ht="27" x14ac:dyDescent="0.2">
      <c r="B184" s="61">
        <v>4.13</v>
      </c>
      <c r="C184" s="73" t="s">
        <v>3</v>
      </c>
      <c r="D184" s="44" t="s">
        <v>139</v>
      </c>
      <c r="E184" s="23" t="s">
        <v>161</v>
      </c>
      <c r="F184" s="21"/>
      <c r="G184" s="56"/>
      <c r="H184" s="57"/>
      <c r="I184" s="57"/>
      <c r="J184" s="58"/>
      <c r="R184" s="7"/>
      <c r="S184" s="10"/>
    </row>
    <row r="185" spans="2:19" ht="48" x14ac:dyDescent="0.2">
      <c r="B185" s="61">
        <v>4.13</v>
      </c>
      <c r="C185" s="73" t="s">
        <v>235</v>
      </c>
      <c r="D185" s="25">
        <v>6.6</v>
      </c>
      <c r="E185" s="23" t="s">
        <v>161</v>
      </c>
      <c r="F185" s="38"/>
      <c r="G185" s="30"/>
      <c r="H185" s="25" t="s">
        <v>4</v>
      </c>
      <c r="I185" s="25"/>
      <c r="J185" s="30"/>
      <c r="K185" s="10"/>
      <c r="L185" s="10"/>
      <c r="M185" s="10"/>
      <c r="N185" s="10"/>
      <c r="O185" s="10"/>
      <c r="R185" s="7"/>
      <c r="S185" s="10"/>
    </row>
    <row r="186" spans="2:19" ht="96" x14ac:dyDescent="0.2">
      <c r="B186" s="61">
        <v>4.13</v>
      </c>
      <c r="C186" s="73" t="s">
        <v>81</v>
      </c>
      <c r="D186" s="25">
        <v>11.1</v>
      </c>
      <c r="E186" s="23" t="s">
        <v>161</v>
      </c>
      <c r="F186" s="21"/>
      <c r="G186" s="25"/>
      <c r="H186" s="25" t="s">
        <v>4</v>
      </c>
      <c r="I186" s="25"/>
      <c r="J186" s="25"/>
      <c r="K186" s="10"/>
      <c r="L186" s="10"/>
      <c r="M186" s="10"/>
      <c r="N186" s="10"/>
      <c r="O186" s="10"/>
      <c r="R186" s="7"/>
      <c r="S186" s="10"/>
    </row>
    <row r="187" spans="2:19" ht="48" x14ac:dyDescent="0.2">
      <c r="B187" s="61">
        <v>4.13</v>
      </c>
      <c r="C187" s="73" t="s">
        <v>82</v>
      </c>
      <c r="D187" s="25">
        <v>11.2</v>
      </c>
      <c r="E187" s="23" t="s">
        <v>161</v>
      </c>
      <c r="F187" s="21"/>
      <c r="G187" s="25"/>
      <c r="H187" s="25" t="s">
        <v>4</v>
      </c>
      <c r="I187" s="25"/>
      <c r="J187" s="25"/>
      <c r="K187" s="10"/>
      <c r="L187" s="10"/>
      <c r="M187" s="10"/>
      <c r="N187" s="10"/>
      <c r="O187" s="10"/>
      <c r="R187" s="7"/>
      <c r="S187" s="10"/>
    </row>
    <row r="188" spans="2:19" x14ac:dyDescent="0.2">
      <c r="C188" s="101"/>
      <c r="F188" s="32"/>
      <c r="G188" s="59">
        <f>COUNTIF(G184:G187,"x")</f>
        <v>0</v>
      </c>
      <c r="H188" s="59">
        <f>COUNTIF(H184:H187,"x")</f>
        <v>3</v>
      </c>
      <c r="I188" s="59">
        <f>COUNTIF(I184:I187,"x")</f>
        <v>0</v>
      </c>
      <c r="J188" s="55">
        <f>IF(I188=3,"NA",G188/(3-I188))</f>
        <v>0</v>
      </c>
    </row>
    <row r="189" spans="2:19" x14ac:dyDescent="0.2">
      <c r="C189" s="106"/>
      <c r="F189" s="32"/>
      <c r="G189" s="32"/>
      <c r="H189" s="32"/>
    </row>
    <row r="190" spans="2:19" ht="48" x14ac:dyDescent="0.2">
      <c r="B190" s="61">
        <v>4.1399999999999997</v>
      </c>
      <c r="C190" s="73" t="s">
        <v>229</v>
      </c>
      <c r="D190" s="25" t="s">
        <v>140</v>
      </c>
      <c r="E190" s="23" t="s">
        <v>161</v>
      </c>
      <c r="F190" s="21"/>
      <c r="G190" s="56"/>
      <c r="H190" s="57"/>
      <c r="I190" s="57"/>
      <c r="J190" s="58"/>
      <c r="R190" s="7"/>
      <c r="S190" s="10"/>
    </row>
    <row r="191" spans="2:19" ht="48" x14ac:dyDescent="0.2">
      <c r="B191" s="61">
        <v>4.1399999999999997</v>
      </c>
      <c r="C191" s="73" t="s">
        <v>183</v>
      </c>
      <c r="D191" s="25">
        <v>11.3</v>
      </c>
      <c r="E191" s="23" t="s">
        <v>161</v>
      </c>
      <c r="F191" s="21"/>
      <c r="G191" s="30"/>
      <c r="H191" s="25" t="s">
        <v>4</v>
      </c>
      <c r="I191" s="25"/>
      <c r="J191" s="25"/>
      <c r="K191" s="10"/>
      <c r="L191" s="10"/>
      <c r="M191" s="10"/>
      <c r="N191" s="10"/>
      <c r="O191" s="10"/>
      <c r="R191" s="7"/>
      <c r="S191" s="10"/>
    </row>
    <row r="192" spans="2:19" ht="31.5" customHeight="1" x14ac:dyDescent="0.2">
      <c r="B192" s="61">
        <v>4.1399999999999997</v>
      </c>
      <c r="C192" s="73" t="s">
        <v>184</v>
      </c>
      <c r="D192" s="25">
        <v>11.3</v>
      </c>
      <c r="E192" s="23" t="s">
        <v>161</v>
      </c>
      <c r="F192" s="21"/>
      <c r="G192" s="25"/>
      <c r="H192" s="25" t="s">
        <v>4</v>
      </c>
      <c r="I192" s="25"/>
      <c r="J192" s="25"/>
      <c r="K192" s="10"/>
      <c r="L192" s="10"/>
      <c r="M192" s="10"/>
      <c r="N192" s="10"/>
      <c r="O192" s="10"/>
      <c r="R192" s="7"/>
      <c r="S192" s="10"/>
    </row>
    <row r="193" spans="2:19" ht="48" x14ac:dyDescent="0.2">
      <c r="B193" s="61">
        <v>4.1399999999999997</v>
      </c>
      <c r="C193" s="73" t="s">
        <v>185</v>
      </c>
      <c r="D193" s="25">
        <v>11.3</v>
      </c>
      <c r="E193" s="23" t="s">
        <v>161</v>
      </c>
      <c r="F193" s="21"/>
      <c r="G193" s="25"/>
      <c r="H193" s="25" t="s">
        <v>4</v>
      </c>
      <c r="I193" s="25"/>
      <c r="J193" s="25"/>
      <c r="K193" s="10"/>
      <c r="L193" s="10"/>
      <c r="M193" s="10"/>
      <c r="N193" s="10"/>
      <c r="O193" s="10"/>
      <c r="R193" s="7"/>
      <c r="S193" s="10"/>
    </row>
    <row r="194" spans="2:19" ht="75" customHeight="1" x14ac:dyDescent="0.2">
      <c r="B194" s="61">
        <v>4.1399999999999997</v>
      </c>
      <c r="C194" s="73" t="s">
        <v>83</v>
      </c>
      <c r="D194" s="25">
        <v>11.3</v>
      </c>
      <c r="E194" s="23" t="s">
        <v>161</v>
      </c>
      <c r="F194" s="21"/>
      <c r="G194" s="25"/>
      <c r="H194" s="25" t="s">
        <v>4</v>
      </c>
      <c r="I194" s="25"/>
      <c r="J194" s="25"/>
      <c r="K194" s="10"/>
      <c r="L194" s="10"/>
      <c r="M194" s="10"/>
      <c r="N194" s="10"/>
      <c r="O194" s="10"/>
      <c r="R194" s="7"/>
      <c r="S194" s="10"/>
    </row>
    <row r="195" spans="2:19" ht="27" x14ac:dyDescent="0.2">
      <c r="B195" s="61">
        <v>4.1399999999999997</v>
      </c>
      <c r="C195" s="73" t="s">
        <v>186</v>
      </c>
      <c r="D195" s="25">
        <v>11.3</v>
      </c>
      <c r="E195" s="23" t="s">
        <v>161</v>
      </c>
      <c r="F195" s="21"/>
      <c r="G195" s="25"/>
      <c r="H195" s="25" t="s">
        <v>4</v>
      </c>
      <c r="I195" s="25"/>
      <c r="J195" s="25"/>
      <c r="K195" s="10"/>
      <c r="L195" s="10"/>
      <c r="M195" s="10"/>
      <c r="N195" s="10"/>
      <c r="O195" s="10"/>
      <c r="R195" s="7"/>
      <c r="S195" s="10"/>
    </row>
    <row r="196" spans="2:19" ht="30" customHeight="1" x14ac:dyDescent="0.2">
      <c r="B196" s="61">
        <v>4.1399999999999997</v>
      </c>
      <c r="C196" s="73" t="s">
        <v>187</v>
      </c>
      <c r="D196" s="25">
        <v>11.3</v>
      </c>
      <c r="E196" s="23" t="s">
        <v>161</v>
      </c>
      <c r="F196" s="21"/>
      <c r="G196" s="25"/>
      <c r="H196" s="25" t="s">
        <v>4</v>
      </c>
      <c r="I196" s="25"/>
      <c r="J196" s="25"/>
      <c r="K196" s="10"/>
      <c r="L196" s="10"/>
      <c r="M196" s="10"/>
      <c r="N196" s="10"/>
      <c r="O196" s="10"/>
      <c r="R196" s="7"/>
      <c r="S196" s="10"/>
    </row>
    <row r="197" spans="2:19" ht="27" x14ac:dyDescent="0.2">
      <c r="B197" s="61">
        <v>4.1399999999999997</v>
      </c>
      <c r="C197" s="73" t="s">
        <v>188</v>
      </c>
      <c r="D197" s="25">
        <v>11.3</v>
      </c>
      <c r="E197" s="23" t="s">
        <v>161</v>
      </c>
      <c r="F197" s="21"/>
      <c r="G197" s="25"/>
      <c r="H197" s="25" t="s">
        <v>4</v>
      </c>
      <c r="I197" s="25"/>
      <c r="J197" s="25"/>
      <c r="K197" s="10"/>
      <c r="L197" s="10"/>
      <c r="M197" s="10"/>
      <c r="N197" s="10"/>
      <c r="O197" s="10"/>
      <c r="R197" s="7"/>
      <c r="S197" s="10"/>
    </row>
    <row r="198" spans="2:19" ht="32" x14ac:dyDescent="0.2">
      <c r="B198" s="61">
        <v>4.1399999999999997</v>
      </c>
      <c r="C198" s="73" t="s">
        <v>189</v>
      </c>
      <c r="D198" s="25">
        <v>11.3</v>
      </c>
      <c r="E198" s="23" t="s">
        <v>161</v>
      </c>
      <c r="F198" s="21"/>
      <c r="G198" s="25"/>
      <c r="H198" s="25" t="s">
        <v>4</v>
      </c>
      <c r="I198" s="25"/>
      <c r="J198" s="25"/>
      <c r="K198" s="10"/>
      <c r="L198" s="10"/>
      <c r="M198" s="10"/>
      <c r="N198" s="10"/>
      <c r="O198" s="10"/>
      <c r="R198" s="7"/>
      <c r="S198" s="10"/>
    </row>
    <row r="199" spans="2:19" x14ac:dyDescent="0.2">
      <c r="C199" s="101"/>
      <c r="F199" s="32"/>
      <c r="G199" s="59">
        <f>COUNTIF(G190:G198,"x")</f>
        <v>0</v>
      </c>
      <c r="H199" s="59">
        <f>COUNTIF(H190:H198,"x")</f>
        <v>8</v>
      </c>
      <c r="I199" s="59">
        <f>COUNTIF(I190:I198,"x")</f>
        <v>0</v>
      </c>
      <c r="J199" s="55">
        <f>IF(I199=8,"NA",G199/(8-I199))</f>
        <v>0</v>
      </c>
    </row>
    <row r="200" spans="2:19" x14ac:dyDescent="0.2">
      <c r="C200" s="101"/>
      <c r="F200" s="39"/>
      <c r="G200" s="10"/>
      <c r="H200" s="10"/>
      <c r="I200" s="10"/>
    </row>
    <row r="201" spans="2:19" ht="25.5" customHeight="1" x14ac:dyDescent="0.2">
      <c r="B201" s="61">
        <v>4.1500000000000004</v>
      </c>
      <c r="C201" s="73" t="s">
        <v>3</v>
      </c>
      <c r="D201" s="21" t="s">
        <v>141</v>
      </c>
      <c r="E201" s="23" t="s">
        <v>161</v>
      </c>
      <c r="F201" s="21"/>
      <c r="G201" s="56"/>
      <c r="H201" s="57"/>
      <c r="I201" s="57"/>
      <c r="J201" s="58"/>
      <c r="R201" s="7"/>
      <c r="S201" s="10"/>
    </row>
    <row r="202" spans="2:19" ht="83.25" customHeight="1" x14ac:dyDescent="0.2">
      <c r="B202" s="61">
        <v>4.1500000000000004</v>
      </c>
      <c r="C202" s="73" t="s">
        <v>278</v>
      </c>
      <c r="D202" s="25">
        <v>11.4</v>
      </c>
      <c r="E202" s="23" t="s">
        <v>161</v>
      </c>
      <c r="F202" s="21"/>
      <c r="G202" s="30"/>
      <c r="H202" s="30" t="s">
        <v>4</v>
      </c>
      <c r="I202" s="30"/>
      <c r="J202" s="25"/>
      <c r="K202" s="10"/>
      <c r="L202" s="10"/>
      <c r="M202" s="10"/>
      <c r="N202" s="10"/>
      <c r="O202" s="10"/>
      <c r="R202" s="7"/>
      <c r="S202" s="10"/>
    </row>
    <row r="203" spans="2:19" ht="74.25" customHeight="1" x14ac:dyDescent="0.2">
      <c r="B203" s="61">
        <v>4.1500000000000004</v>
      </c>
      <c r="C203" s="73" t="s">
        <v>84</v>
      </c>
      <c r="D203" s="25">
        <v>11.5</v>
      </c>
      <c r="E203" s="23" t="s">
        <v>161</v>
      </c>
      <c r="F203" s="21"/>
      <c r="G203" s="25"/>
      <c r="H203" s="30" t="s">
        <v>4</v>
      </c>
      <c r="I203" s="30"/>
      <c r="J203" s="25"/>
      <c r="K203" s="10"/>
      <c r="L203" s="10"/>
      <c r="M203" s="10"/>
      <c r="N203" s="10"/>
      <c r="O203" s="10"/>
      <c r="R203" s="7"/>
      <c r="S203" s="10"/>
    </row>
    <row r="204" spans="2:19" x14ac:dyDescent="0.2">
      <c r="C204" s="101"/>
      <c r="F204" s="32"/>
      <c r="G204" s="59">
        <f>COUNTIF(G201:G203,"x")</f>
        <v>0</v>
      </c>
      <c r="H204" s="59">
        <f>COUNTIF(H201:H203,"x")</f>
        <v>2</v>
      </c>
      <c r="I204" s="59">
        <f>COUNTIF(I201:I203,"x")</f>
        <v>0</v>
      </c>
      <c r="J204" s="55">
        <f>IF(I204=2,"NA",G204/(2-I204))</f>
        <v>0</v>
      </c>
    </row>
    <row r="205" spans="2:19" x14ac:dyDescent="0.2">
      <c r="C205" s="106"/>
      <c r="F205" s="32"/>
      <c r="G205" s="32"/>
      <c r="H205" s="32"/>
    </row>
    <row r="206" spans="2:19" ht="80" x14ac:dyDescent="0.2">
      <c r="B206" s="61">
        <v>4.16</v>
      </c>
      <c r="C206" s="73" t="s">
        <v>166</v>
      </c>
      <c r="D206" s="21" t="s">
        <v>142</v>
      </c>
      <c r="E206" s="45" t="s">
        <v>161</v>
      </c>
      <c r="F206" s="1"/>
      <c r="G206" s="2"/>
      <c r="H206" s="2"/>
      <c r="I206" s="2"/>
      <c r="J206" s="3"/>
      <c r="R206" s="7"/>
      <c r="S206" s="10"/>
    </row>
    <row r="207" spans="2:19" ht="48" x14ac:dyDescent="0.2">
      <c r="B207" s="61">
        <v>4.16</v>
      </c>
      <c r="C207" s="73" t="s">
        <v>85</v>
      </c>
      <c r="D207" s="25">
        <v>11.6</v>
      </c>
      <c r="E207" s="45" t="s">
        <v>161</v>
      </c>
      <c r="F207" s="4"/>
      <c r="G207" s="5"/>
      <c r="H207" s="5"/>
      <c r="I207" s="5"/>
      <c r="J207" s="6"/>
      <c r="K207" s="10"/>
      <c r="L207" s="10"/>
      <c r="M207" s="10"/>
      <c r="N207" s="10"/>
      <c r="O207" s="10"/>
      <c r="R207" s="7"/>
      <c r="S207" s="10"/>
    </row>
    <row r="208" spans="2:19" ht="15" customHeight="1" x14ac:dyDescent="0.2">
      <c r="B208" s="61">
        <v>4.16</v>
      </c>
      <c r="C208" s="73" t="s">
        <v>190</v>
      </c>
      <c r="D208" s="25">
        <v>11.6</v>
      </c>
      <c r="E208" s="23" t="s">
        <v>161</v>
      </c>
      <c r="F208" s="38"/>
      <c r="G208" s="30"/>
      <c r="H208" s="30" t="s">
        <v>4</v>
      </c>
      <c r="I208" s="30"/>
      <c r="J208" s="30"/>
      <c r="K208" s="10"/>
      <c r="L208" s="10"/>
      <c r="M208" s="10"/>
      <c r="N208" s="10"/>
      <c r="O208" s="10"/>
      <c r="R208" s="7"/>
      <c r="S208" s="10"/>
    </row>
    <row r="209" spans="2:19" ht="15" customHeight="1" x14ac:dyDescent="0.2">
      <c r="B209" s="61">
        <v>4.16</v>
      </c>
      <c r="C209" s="73" t="s">
        <v>191</v>
      </c>
      <c r="D209" s="25">
        <v>11.6</v>
      </c>
      <c r="E209" s="23" t="s">
        <v>161</v>
      </c>
      <c r="F209" s="21"/>
      <c r="G209" s="25"/>
      <c r="H209" s="25" t="s">
        <v>4</v>
      </c>
      <c r="I209" s="25"/>
      <c r="J209" s="25"/>
      <c r="K209" s="10"/>
      <c r="L209" s="10"/>
      <c r="M209" s="10"/>
      <c r="N209" s="10"/>
      <c r="O209" s="10"/>
      <c r="R209" s="7"/>
      <c r="S209" s="10"/>
    </row>
    <row r="210" spans="2:19" ht="27" x14ac:dyDescent="0.2">
      <c r="B210" s="61">
        <v>4.16</v>
      </c>
      <c r="C210" s="73" t="s">
        <v>192</v>
      </c>
      <c r="D210" s="25">
        <v>11.6</v>
      </c>
      <c r="E210" s="23" t="s">
        <v>161</v>
      </c>
      <c r="F210" s="21"/>
      <c r="G210" s="25"/>
      <c r="H210" s="25" t="s">
        <v>4</v>
      </c>
      <c r="I210" s="25"/>
      <c r="J210" s="25"/>
      <c r="K210" s="10"/>
      <c r="L210" s="10"/>
      <c r="M210" s="10"/>
      <c r="N210" s="10"/>
      <c r="O210" s="10"/>
      <c r="R210" s="7"/>
      <c r="S210" s="10"/>
    </row>
    <row r="211" spans="2:19" ht="27" x14ac:dyDescent="0.2">
      <c r="B211" s="61">
        <v>4.16</v>
      </c>
      <c r="C211" s="73" t="s">
        <v>193</v>
      </c>
      <c r="D211" s="25">
        <v>11.6</v>
      </c>
      <c r="E211" s="23" t="s">
        <v>161</v>
      </c>
      <c r="F211" s="21"/>
      <c r="G211" s="25"/>
      <c r="H211" s="25" t="s">
        <v>4</v>
      </c>
      <c r="I211" s="25"/>
      <c r="J211" s="25"/>
      <c r="K211" s="10"/>
      <c r="L211" s="10"/>
      <c r="M211" s="10"/>
      <c r="N211" s="10"/>
      <c r="O211" s="10"/>
      <c r="R211" s="7"/>
      <c r="S211" s="10"/>
    </row>
    <row r="212" spans="2:19" ht="27" x14ac:dyDescent="0.2">
      <c r="B212" s="61">
        <v>4.16</v>
      </c>
      <c r="C212" s="73" t="s">
        <v>194</v>
      </c>
      <c r="D212" s="25">
        <v>11.6</v>
      </c>
      <c r="E212" s="23" t="s">
        <v>161</v>
      </c>
      <c r="F212" s="21"/>
      <c r="G212" s="25"/>
      <c r="H212" s="25" t="s">
        <v>4</v>
      </c>
      <c r="I212" s="25"/>
      <c r="J212" s="25"/>
      <c r="K212" s="10"/>
      <c r="L212" s="10"/>
      <c r="M212" s="10"/>
      <c r="N212" s="10"/>
      <c r="O212" s="10"/>
      <c r="R212" s="7"/>
      <c r="S212" s="10"/>
    </row>
    <row r="213" spans="2:19" ht="64" x14ac:dyDescent="0.2">
      <c r="B213" s="61">
        <v>4.16</v>
      </c>
      <c r="C213" s="73" t="s">
        <v>195</v>
      </c>
      <c r="D213" s="25">
        <v>11.6</v>
      </c>
      <c r="E213" s="23" t="s">
        <v>161</v>
      </c>
      <c r="F213" s="21"/>
      <c r="G213" s="31"/>
      <c r="H213" s="31" t="s">
        <v>4</v>
      </c>
      <c r="I213" s="31"/>
      <c r="J213" s="31"/>
      <c r="K213" s="10"/>
      <c r="L213" s="10"/>
      <c r="M213" s="10"/>
      <c r="N213" s="10"/>
      <c r="O213" s="10"/>
      <c r="R213" s="7"/>
      <c r="S213" s="10"/>
    </row>
    <row r="214" spans="2:19" ht="32" x14ac:dyDescent="0.2">
      <c r="B214" s="61">
        <v>4.16</v>
      </c>
      <c r="C214" s="73" t="s">
        <v>86</v>
      </c>
      <c r="D214" s="25">
        <v>11.6</v>
      </c>
      <c r="E214" s="23" t="s">
        <v>161</v>
      </c>
      <c r="F214" s="41"/>
      <c r="G214" s="56"/>
      <c r="H214" s="57"/>
      <c r="I214" s="57"/>
      <c r="J214" s="58"/>
      <c r="K214" s="10"/>
      <c r="L214" s="10"/>
      <c r="M214" s="10"/>
      <c r="N214" s="10"/>
      <c r="O214" s="10"/>
      <c r="R214" s="7"/>
      <c r="S214" s="10"/>
    </row>
    <row r="215" spans="2:19" ht="32" x14ac:dyDescent="0.2">
      <c r="B215" s="61">
        <v>4.16</v>
      </c>
      <c r="C215" s="73" t="s">
        <v>196</v>
      </c>
      <c r="D215" s="25">
        <v>11.6</v>
      </c>
      <c r="E215" s="23" t="s">
        <v>161</v>
      </c>
      <c r="F215" s="21"/>
      <c r="G215" s="30"/>
      <c r="H215" s="30" t="s">
        <v>4</v>
      </c>
      <c r="I215" s="30"/>
      <c r="J215" s="30"/>
      <c r="K215" s="10"/>
      <c r="L215" s="10"/>
      <c r="M215" s="10"/>
      <c r="N215" s="10"/>
      <c r="O215" s="10"/>
      <c r="R215" s="7"/>
      <c r="S215" s="10"/>
    </row>
    <row r="216" spans="2:19" ht="32" x14ac:dyDescent="0.2">
      <c r="B216" s="61">
        <v>4.16</v>
      </c>
      <c r="C216" s="73" t="s">
        <v>197</v>
      </c>
      <c r="D216" s="25">
        <v>11.6</v>
      </c>
      <c r="E216" s="23" t="s">
        <v>161</v>
      </c>
      <c r="F216" s="21"/>
      <c r="G216" s="25"/>
      <c r="H216" s="25" t="s">
        <v>4</v>
      </c>
      <c r="I216" s="25"/>
      <c r="J216" s="25"/>
      <c r="K216" s="10"/>
      <c r="L216" s="10"/>
      <c r="M216" s="10"/>
      <c r="N216" s="10"/>
      <c r="O216" s="10"/>
      <c r="R216" s="7"/>
      <c r="S216" s="10"/>
    </row>
    <row r="217" spans="2:19" ht="48" x14ac:dyDescent="0.2">
      <c r="B217" s="61">
        <v>4.16</v>
      </c>
      <c r="C217" s="73" t="s">
        <v>198</v>
      </c>
      <c r="D217" s="25">
        <v>11.6</v>
      </c>
      <c r="E217" s="23" t="s">
        <v>161</v>
      </c>
      <c r="F217" s="21"/>
      <c r="G217" s="25"/>
      <c r="H217" s="25" t="s">
        <v>4</v>
      </c>
      <c r="I217" s="25"/>
      <c r="J217" s="25"/>
      <c r="K217" s="10"/>
      <c r="L217" s="10"/>
      <c r="M217" s="10"/>
      <c r="N217" s="10"/>
      <c r="O217" s="10"/>
      <c r="R217" s="7"/>
      <c r="S217" s="10"/>
    </row>
    <row r="218" spans="2:19" ht="32" x14ac:dyDescent="0.2">
      <c r="B218" s="61">
        <v>4.16</v>
      </c>
      <c r="C218" s="73" t="s">
        <v>199</v>
      </c>
      <c r="D218" s="25">
        <v>11.6</v>
      </c>
      <c r="E218" s="23" t="s">
        <v>161</v>
      </c>
      <c r="F218" s="21"/>
      <c r="G218" s="25"/>
      <c r="H218" s="25" t="s">
        <v>4</v>
      </c>
      <c r="I218" s="25"/>
      <c r="J218" s="25"/>
      <c r="K218" s="10"/>
      <c r="L218" s="10"/>
      <c r="M218" s="10"/>
      <c r="N218" s="10"/>
      <c r="O218" s="10"/>
      <c r="R218" s="7"/>
      <c r="S218" s="10"/>
    </row>
    <row r="219" spans="2:19" ht="15" customHeight="1" x14ac:dyDescent="0.2">
      <c r="B219" s="61">
        <v>4.16</v>
      </c>
      <c r="C219" s="73" t="s">
        <v>200</v>
      </c>
      <c r="D219" s="25">
        <v>11.6</v>
      </c>
      <c r="E219" s="23" t="s">
        <v>161</v>
      </c>
      <c r="F219" s="21"/>
      <c r="G219" s="25"/>
      <c r="H219" s="25" t="s">
        <v>4</v>
      </c>
      <c r="I219" s="25"/>
      <c r="J219" s="25"/>
      <c r="K219" s="10"/>
      <c r="L219" s="10"/>
      <c r="M219" s="10"/>
      <c r="N219" s="10"/>
      <c r="O219" s="10"/>
      <c r="R219" s="7"/>
      <c r="S219" s="10"/>
    </row>
    <row r="220" spans="2:19" ht="75" customHeight="1" x14ac:dyDescent="0.2">
      <c r="B220" s="61">
        <v>4.16</v>
      </c>
      <c r="C220" s="73" t="s">
        <v>201</v>
      </c>
      <c r="D220" s="25">
        <v>11.6</v>
      </c>
      <c r="E220" s="23" t="s">
        <v>161</v>
      </c>
      <c r="F220" s="21"/>
      <c r="G220" s="25"/>
      <c r="H220" s="25" t="s">
        <v>4</v>
      </c>
      <c r="I220" s="25"/>
      <c r="J220" s="25"/>
      <c r="K220" s="10"/>
      <c r="L220" s="10"/>
      <c r="M220" s="10"/>
      <c r="N220" s="10"/>
      <c r="O220" s="10"/>
      <c r="R220" s="7"/>
      <c r="S220" s="10"/>
    </row>
    <row r="221" spans="2:19" ht="48" x14ac:dyDescent="0.2">
      <c r="B221" s="61">
        <v>4.16</v>
      </c>
      <c r="C221" s="73" t="s">
        <v>202</v>
      </c>
      <c r="D221" s="25">
        <v>11.6</v>
      </c>
      <c r="E221" s="23" t="s">
        <v>161</v>
      </c>
      <c r="F221" s="21"/>
      <c r="G221" s="25"/>
      <c r="H221" s="25" t="s">
        <v>4</v>
      </c>
      <c r="I221" s="25"/>
      <c r="J221" s="25"/>
      <c r="K221" s="10"/>
      <c r="L221" s="10"/>
      <c r="M221" s="10"/>
      <c r="N221" s="10"/>
      <c r="O221" s="10"/>
      <c r="R221" s="7"/>
      <c r="S221" s="10"/>
    </row>
    <row r="222" spans="2:19" ht="60.75" customHeight="1" x14ac:dyDescent="0.2">
      <c r="B222" s="61">
        <v>4.16</v>
      </c>
      <c r="C222" s="73" t="s">
        <v>87</v>
      </c>
      <c r="D222" s="25">
        <v>11.6</v>
      </c>
      <c r="E222" s="23" t="s">
        <v>161</v>
      </c>
      <c r="F222" s="21"/>
      <c r="G222" s="25"/>
      <c r="H222" s="25" t="s">
        <v>4</v>
      </c>
      <c r="I222" s="25"/>
      <c r="J222" s="25"/>
      <c r="K222" s="10"/>
      <c r="L222" s="10"/>
      <c r="M222" s="10"/>
      <c r="N222" s="10"/>
      <c r="O222" s="10"/>
      <c r="R222" s="7"/>
      <c r="S222" s="10"/>
    </row>
    <row r="223" spans="2:19" x14ac:dyDescent="0.2">
      <c r="C223" s="101"/>
      <c r="F223" s="32"/>
      <c r="G223" s="59">
        <f>COUNTIF(G206:G222,"x")</f>
        <v>0</v>
      </c>
      <c r="H223" s="59">
        <f>COUNTIF(H206:H222,"x")</f>
        <v>14</v>
      </c>
      <c r="I223" s="59">
        <f>COUNTIF(I206:I222,"x")</f>
        <v>0</v>
      </c>
      <c r="J223" s="55">
        <f>IF(I223=14,"NA",G223/(14-I223))</f>
        <v>0</v>
      </c>
    </row>
    <row r="224" spans="2:19" x14ac:dyDescent="0.2">
      <c r="C224" s="101"/>
      <c r="F224" s="39"/>
      <c r="G224" s="10"/>
      <c r="H224" s="10"/>
      <c r="I224" s="10"/>
    </row>
    <row r="225" spans="2:19" ht="27" x14ac:dyDescent="0.2">
      <c r="B225" s="61">
        <v>4.17</v>
      </c>
      <c r="C225" s="73" t="s">
        <v>3</v>
      </c>
      <c r="D225" s="47" t="s">
        <v>143</v>
      </c>
      <c r="E225" s="23" t="s">
        <v>161</v>
      </c>
      <c r="F225" s="21"/>
      <c r="G225" s="2"/>
      <c r="H225" s="2"/>
      <c r="I225" s="2"/>
      <c r="J225" s="3"/>
      <c r="R225" s="7"/>
      <c r="S225" s="10"/>
    </row>
    <row r="226" spans="2:19" ht="75" customHeight="1" x14ac:dyDescent="0.2">
      <c r="B226" s="61">
        <v>4.17</v>
      </c>
      <c r="C226" s="73" t="s">
        <v>167</v>
      </c>
      <c r="D226" s="25">
        <v>11.8</v>
      </c>
      <c r="E226" s="23" t="s">
        <v>161</v>
      </c>
      <c r="F226" s="21"/>
      <c r="G226" s="25"/>
      <c r="H226" s="25" t="s">
        <v>4</v>
      </c>
      <c r="I226" s="25"/>
      <c r="J226" s="25"/>
      <c r="K226" s="10"/>
      <c r="L226" s="10"/>
      <c r="M226" s="10"/>
      <c r="N226" s="10"/>
      <c r="O226" s="10"/>
      <c r="R226" s="7"/>
      <c r="S226" s="10"/>
    </row>
    <row r="227" spans="2:19" ht="48" x14ac:dyDescent="0.2">
      <c r="B227" s="61">
        <v>4.17</v>
      </c>
      <c r="C227" s="73" t="s">
        <v>88</v>
      </c>
      <c r="D227" s="25">
        <v>11.8</v>
      </c>
      <c r="E227" s="23" t="s">
        <v>161</v>
      </c>
      <c r="F227" s="21"/>
      <c r="G227" s="25"/>
      <c r="H227" s="25" t="s">
        <v>4</v>
      </c>
      <c r="I227" s="25"/>
      <c r="J227" s="25"/>
      <c r="K227" s="10"/>
      <c r="L227" s="10"/>
      <c r="M227" s="10"/>
      <c r="N227" s="10"/>
      <c r="O227" s="10"/>
      <c r="R227" s="7"/>
      <c r="S227" s="10"/>
    </row>
    <row r="228" spans="2:19" ht="60.75" customHeight="1" x14ac:dyDescent="0.2">
      <c r="B228" s="61">
        <v>4.17</v>
      </c>
      <c r="C228" s="73" t="s">
        <v>89</v>
      </c>
      <c r="D228" s="25">
        <v>11.8</v>
      </c>
      <c r="E228" s="23" t="s">
        <v>161</v>
      </c>
      <c r="F228" s="21"/>
      <c r="G228" s="25"/>
      <c r="H228" s="25" t="s">
        <v>4</v>
      </c>
      <c r="I228" s="25"/>
      <c r="J228" s="25"/>
      <c r="K228" s="10"/>
      <c r="L228" s="10"/>
      <c r="M228" s="10"/>
      <c r="N228" s="10"/>
      <c r="O228" s="10"/>
      <c r="R228" s="7"/>
      <c r="S228" s="10"/>
    </row>
    <row r="229" spans="2:19" ht="32" x14ac:dyDescent="0.2">
      <c r="B229" s="61">
        <v>4.17</v>
      </c>
      <c r="C229" s="73" t="s">
        <v>90</v>
      </c>
      <c r="D229" s="25">
        <v>11.8</v>
      </c>
      <c r="E229" s="23" t="s">
        <v>161</v>
      </c>
      <c r="F229" s="21"/>
      <c r="G229" s="25"/>
      <c r="H229" s="25" t="s">
        <v>4</v>
      </c>
      <c r="I229" s="25"/>
      <c r="J229" s="25"/>
      <c r="K229" s="10"/>
      <c r="L229" s="10"/>
      <c r="M229" s="10"/>
      <c r="N229" s="10"/>
      <c r="O229" s="10"/>
      <c r="R229" s="7"/>
      <c r="S229" s="10"/>
    </row>
    <row r="230" spans="2:19" ht="32" x14ac:dyDescent="0.2">
      <c r="B230" s="61">
        <v>4.17</v>
      </c>
      <c r="C230" s="73" t="s">
        <v>91</v>
      </c>
      <c r="D230" s="25">
        <v>11.8</v>
      </c>
      <c r="E230" s="23" t="s">
        <v>161</v>
      </c>
      <c r="F230" s="21"/>
      <c r="G230" s="25"/>
      <c r="H230" s="25" t="s">
        <v>4</v>
      </c>
      <c r="I230" s="25"/>
      <c r="J230" s="25"/>
      <c r="K230" s="10"/>
      <c r="L230" s="10"/>
      <c r="M230" s="10"/>
      <c r="N230" s="10"/>
      <c r="O230" s="10"/>
      <c r="R230" s="7"/>
      <c r="S230" s="10"/>
    </row>
    <row r="231" spans="2:19" ht="64" x14ac:dyDescent="0.2">
      <c r="B231" s="61">
        <v>4.17</v>
      </c>
      <c r="C231" s="73" t="s">
        <v>92</v>
      </c>
      <c r="D231" s="25">
        <v>11.8</v>
      </c>
      <c r="E231" s="23" t="s">
        <v>161</v>
      </c>
      <c r="F231" s="21"/>
      <c r="G231" s="25"/>
      <c r="H231" s="25" t="s">
        <v>4</v>
      </c>
      <c r="I231" s="25"/>
      <c r="J231" s="25"/>
      <c r="K231" s="10"/>
      <c r="L231" s="10"/>
      <c r="M231" s="10"/>
      <c r="N231" s="10"/>
      <c r="O231" s="10"/>
      <c r="R231" s="7"/>
      <c r="S231" s="10"/>
    </row>
    <row r="232" spans="2:19" x14ac:dyDescent="0.2">
      <c r="C232" s="101"/>
      <c r="F232" s="32"/>
      <c r="G232" s="59">
        <f>COUNTIF(G225:G231,"x")</f>
        <v>0</v>
      </c>
      <c r="H232" s="59">
        <f>COUNTIF(H225:H231,"x")</f>
        <v>6</v>
      </c>
      <c r="I232" s="59">
        <f>COUNTIF(I225:I231,"x")</f>
        <v>0</v>
      </c>
      <c r="J232" s="55">
        <f>IF(I232=6,"NA",G232/(6-I232))</f>
        <v>0</v>
      </c>
    </row>
    <row r="233" spans="2:19" x14ac:dyDescent="0.2">
      <c r="C233" s="101"/>
      <c r="F233" s="39"/>
      <c r="G233" s="10"/>
      <c r="H233" s="10"/>
      <c r="I233" s="10"/>
    </row>
    <row r="234" spans="2:19" ht="20" x14ac:dyDescent="0.2">
      <c r="B234" s="82" t="s">
        <v>145</v>
      </c>
      <c r="C234" s="83"/>
      <c r="D234" s="83"/>
      <c r="E234" s="83"/>
      <c r="F234" s="83"/>
      <c r="G234" s="84"/>
      <c r="H234" s="84"/>
      <c r="I234" s="84"/>
      <c r="J234" s="70">
        <f>AVERAGE(J238,J253,J258,J261)</f>
        <v>0</v>
      </c>
    </row>
    <row r="235" spans="2:19" ht="15" customHeight="1" x14ac:dyDescent="0.2">
      <c r="B235" s="61">
        <v>5.0999999999999996</v>
      </c>
      <c r="C235" s="108" t="s">
        <v>3</v>
      </c>
      <c r="D235" s="48" t="s">
        <v>144</v>
      </c>
      <c r="E235" s="23" t="s">
        <v>161</v>
      </c>
      <c r="F235" s="38"/>
      <c r="G235" s="56"/>
      <c r="H235" s="57"/>
      <c r="I235" s="57"/>
      <c r="J235" s="58"/>
      <c r="R235" s="7"/>
      <c r="S235" s="10"/>
    </row>
    <row r="236" spans="2:19" ht="48" x14ac:dyDescent="0.2">
      <c r="B236" s="61">
        <v>5.0999999999999996</v>
      </c>
      <c r="C236" s="73" t="s">
        <v>168</v>
      </c>
      <c r="D236" s="25">
        <v>12.1</v>
      </c>
      <c r="E236" s="23" t="s">
        <v>161</v>
      </c>
      <c r="F236" s="21"/>
      <c r="G236" s="30"/>
      <c r="H236" s="30" t="s">
        <v>4</v>
      </c>
      <c r="I236" s="30"/>
      <c r="J236" s="30"/>
      <c r="K236" s="10"/>
      <c r="L236" s="10"/>
      <c r="M236" s="10"/>
      <c r="N236" s="10"/>
      <c r="O236" s="10"/>
      <c r="R236" s="7"/>
      <c r="S236" s="10"/>
    </row>
    <row r="237" spans="2:19" ht="64" x14ac:dyDescent="0.2">
      <c r="B237" s="61">
        <v>5.0999999999999996</v>
      </c>
      <c r="C237" s="73" t="s">
        <v>93</v>
      </c>
      <c r="D237" s="25">
        <v>12.1</v>
      </c>
      <c r="E237" s="23" t="s">
        <v>161</v>
      </c>
      <c r="F237" s="21"/>
      <c r="G237" s="25"/>
      <c r="H237" s="25" t="s">
        <v>4</v>
      </c>
      <c r="I237" s="25"/>
      <c r="J237" s="25"/>
      <c r="K237" s="10"/>
      <c r="L237" s="10"/>
      <c r="M237" s="10"/>
      <c r="N237" s="10"/>
      <c r="O237" s="10"/>
      <c r="R237" s="7"/>
      <c r="S237" s="10"/>
    </row>
    <row r="238" spans="2:19" x14ac:dyDescent="0.2">
      <c r="C238" s="101"/>
      <c r="F238" s="32"/>
      <c r="G238" s="59">
        <f>COUNTIF(G235:G237,"x")</f>
        <v>0</v>
      </c>
      <c r="H238" s="59">
        <f>COUNTIF(H235:H237,"x")</f>
        <v>2</v>
      </c>
      <c r="I238" s="59">
        <f>COUNTIF(I235:I237,"x")</f>
        <v>0</v>
      </c>
      <c r="J238" s="55">
        <f>IF(I238=2,"NA",G238/(2-I238))</f>
        <v>0</v>
      </c>
    </row>
    <row r="239" spans="2:19" x14ac:dyDescent="0.2">
      <c r="C239" s="101"/>
      <c r="F239" s="39"/>
      <c r="G239" s="10"/>
      <c r="H239" s="10"/>
      <c r="I239" s="10"/>
    </row>
    <row r="240" spans="2:19" ht="48" x14ac:dyDescent="0.2">
      <c r="B240" s="61">
        <v>5.2</v>
      </c>
      <c r="C240" s="73" t="s">
        <v>277</v>
      </c>
      <c r="D240" s="24" t="s">
        <v>146</v>
      </c>
      <c r="E240" s="23" t="s">
        <v>161</v>
      </c>
      <c r="F240" s="41"/>
      <c r="G240" s="56"/>
      <c r="H240" s="57"/>
      <c r="I240" s="57"/>
      <c r="J240" s="58"/>
      <c r="R240" s="7"/>
      <c r="S240" s="10"/>
    </row>
    <row r="241" spans="2:19" ht="27" x14ac:dyDescent="0.2">
      <c r="B241" s="61">
        <v>5.2</v>
      </c>
      <c r="C241" s="73" t="s">
        <v>203</v>
      </c>
      <c r="D241" s="25">
        <v>12.2</v>
      </c>
      <c r="E241" s="23" t="s">
        <v>161</v>
      </c>
      <c r="F241" s="21"/>
      <c r="G241" s="30"/>
      <c r="H241" s="31" t="s">
        <v>4</v>
      </c>
      <c r="I241" s="31"/>
      <c r="J241" s="25"/>
      <c r="K241" s="10"/>
      <c r="L241" s="10"/>
      <c r="M241" s="10"/>
      <c r="N241" s="10"/>
      <c r="O241" s="10"/>
      <c r="R241" s="7"/>
      <c r="S241" s="10"/>
    </row>
    <row r="242" spans="2:19" ht="27" x14ac:dyDescent="0.2">
      <c r="B242" s="61">
        <v>5.2</v>
      </c>
      <c r="C242" s="73" t="s">
        <v>204</v>
      </c>
      <c r="D242" s="25">
        <v>12.2</v>
      </c>
      <c r="E242" s="23" t="s">
        <v>161</v>
      </c>
      <c r="F242" s="21"/>
      <c r="G242" s="25"/>
      <c r="H242" s="31" t="s">
        <v>4</v>
      </c>
      <c r="I242" s="31"/>
      <c r="J242" s="25"/>
      <c r="K242" s="10"/>
      <c r="L242" s="10"/>
      <c r="M242" s="10"/>
      <c r="N242" s="10"/>
      <c r="O242" s="10"/>
      <c r="R242" s="7"/>
      <c r="S242" s="10"/>
    </row>
    <row r="243" spans="2:19" ht="27" x14ac:dyDescent="0.2">
      <c r="B243" s="61">
        <v>5.2</v>
      </c>
      <c r="C243" s="73" t="s">
        <v>205</v>
      </c>
      <c r="D243" s="25">
        <v>12.2</v>
      </c>
      <c r="E243" s="23" t="s">
        <v>161</v>
      </c>
      <c r="F243" s="21"/>
      <c r="G243" s="25"/>
      <c r="H243" s="31" t="s">
        <v>4</v>
      </c>
      <c r="I243" s="31"/>
      <c r="J243" s="25"/>
      <c r="K243" s="10"/>
      <c r="L243" s="10"/>
      <c r="M243" s="10"/>
      <c r="N243" s="10"/>
      <c r="O243" s="10"/>
      <c r="R243" s="7"/>
      <c r="S243" s="10"/>
    </row>
    <row r="244" spans="2:19" ht="27" x14ac:dyDescent="0.2">
      <c r="B244" s="61">
        <v>5.2</v>
      </c>
      <c r="C244" s="73" t="s">
        <v>206</v>
      </c>
      <c r="D244" s="25">
        <v>12.2</v>
      </c>
      <c r="E244" s="23" t="s">
        <v>161</v>
      </c>
      <c r="F244" s="21"/>
      <c r="G244" s="25"/>
      <c r="H244" s="31" t="s">
        <v>4</v>
      </c>
      <c r="I244" s="31"/>
      <c r="J244" s="25"/>
      <c r="K244" s="10"/>
      <c r="L244" s="10"/>
      <c r="M244" s="10"/>
      <c r="N244" s="10"/>
      <c r="O244" s="10"/>
      <c r="R244" s="7"/>
      <c r="S244" s="10"/>
    </row>
    <row r="245" spans="2:19" ht="27" x14ac:dyDescent="0.2">
      <c r="B245" s="61">
        <v>5.2</v>
      </c>
      <c r="C245" s="73" t="s">
        <v>207</v>
      </c>
      <c r="D245" s="25">
        <v>12.2</v>
      </c>
      <c r="E245" s="23" t="s">
        <v>161</v>
      </c>
      <c r="F245" s="21"/>
      <c r="G245" s="25"/>
      <c r="H245" s="31" t="s">
        <v>4</v>
      </c>
      <c r="I245" s="31"/>
      <c r="J245" s="25"/>
      <c r="K245" s="10"/>
      <c r="L245" s="10"/>
      <c r="M245" s="10"/>
      <c r="N245" s="10"/>
      <c r="O245" s="10"/>
      <c r="R245" s="7"/>
      <c r="S245" s="10"/>
    </row>
    <row r="246" spans="2:19" ht="27" x14ac:dyDescent="0.2">
      <c r="B246" s="61">
        <v>5.2</v>
      </c>
      <c r="C246" s="73" t="s">
        <v>208</v>
      </c>
      <c r="D246" s="25">
        <v>12.2</v>
      </c>
      <c r="E246" s="23" t="s">
        <v>161</v>
      </c>
      <c r="F246" s="21"/>
      <c r="G246" s="25"/>
      <c r="H246" s="31" t="s">
        <v>4</v>
      </c>
      <c r="I246" s="31"/>
      <c r="J246" s="25"/>
      <c r="K246" s="10"/>
      <c r="L246" s="10"/>
      <c r="M246" s="10"/>
      <c r="N246" s="10"/>
      <c r="O246" s="10"/>
      <c r="R246" s="7"/>
      <c r="S246" s="10"/>
    </row>
    <row r="247" spans="2:19" ht="27" x14ac:dyDescent="0.2">
      <c r="B247" s="61">
        <v>5.2</v>
      </c>
      <c r="C247" s="73" t="s">
        <v>209</v>
      </c>
      <c r="D247" s="25">
        <v>12.2</v>
      </c>
      <c r="E247" s="23" t="s">
        <v>161</v>
      </c>
      <c r="F247" s="21"/>
      <c r="G247" s="25"/>
      <c r="H247" s="31" t="s">
        <v>4</v>
      </c>
      <c r="I247" s="31"/>
      <c r="J247" s="25"/>
      <c r="K247" s="10"/>
      <c r="L247" s="10"/>
      <c r="M247" s="10"/>
      <c r="N247" s="10"/>
      <c r="O247" s="10"/>
      <c r="R247" s="7"/>
      <c r="S247" s="10"/>
    </row>
    <row r="248" spans="2:19" ht="27" x14ac:dyDescent="0.2">
      <c r="B248" s="61">
        <v>5.2</v>
      </c>
      <c r="C248" s="73" t="s">
        <v>210</v>
      </c>
      <c r="D248" s="25">
        <v>12.2</v>
      </c>
      <c r="E248" s="23" t="s">
        <v>161</v>
      </c>
      <c r="F248" s="21"/>
      <c r="G248" s="25"/>
      <c r="H248" s="31" t="s">
        <v>4</v>
      </c>
      <c r="I248" s="31"/>
      <c r="J248" s="25"/>
      <c r="K248" s="10"/>
      <c r="L248" s="10"/>
      <c r="M248" s="10"/>
      <c r="N248" s="10"/>
      <c r="O248" s="10"/>
      <c r="R248" s="7"/>
      <c r="S248" s="10"/>
    </row>
    <row r="249" spans="2:19" ht="48" x14ac:dyDescent="0.2">
      <c r="B249" s="61">
        <v>5.2</v>
      </c>
      <c r="C249" s="73" t="s">
        <v>211</v>
      </c>
      <c r="D249" s="25">
        <v>12.2</v>
      </c>
      <c r="E249" s="23" t="s">
        <v>161</v>
      </c>
      <c r="F249" s="21"/>
      <c r="G249" s="25"/>
      <c r="H249" s="31" t="s">
        <v>4</v>
      </c>
      <c r="I249" s="31"/>
      <c r="J249" s="25"/>
      <c r="K249" s="10"/>
      <c r="L249" s="10"/>
      <c r="M249" s="10"/>
      <c r="N249" s="10"/>
      <c r="O249" s="10"/>
      <c r="R249" s="7"/>
      <c r="S249" s="10"/>
    </row>
    <row r="250" spans="2:19" ht="48" x14ac:dyDescent="0.2">
      <c r="B250" s="61">
        <v>5.2</v>
      </c>
      <c r="C250" s="73" t="s">
        <v>212</v>
      </c>
      <c r="D250" s="25">
        <v>12.2</v>
      </c>
      <c r="E250" s="23" t="s">
        <v>161</v>
      </c>
      <c r="F250" s="21"/>
      <c r="G250" s="25"/>
      <c r="H250" s="31" t="s">
        <v>4</v>
      </c>
      <c r="I250" s="31"/>
      <c r="J250" s="25"/>
      <c r="K250" s="10"/>
      <c r="L250" s="10"/>
      <c r="M250" s="10"/>
      <c r="N250" s="10"/>
      <c r="O250" s="10"/>
      <c r="R250" s="7"/>
      <c r="S250" s="10"/>
    </row>
    <row r="251" spans="2:19" ht="64" x14ac:dyDescent="0.2">
      <c r="B251" s="61">
        <v>5.2</v>
      </c>
      <c r="C251" s="73" t="s">
        <v>213</v>
      </c>
      <c r="D251" s="25">
        <v>12.2</v>
      </c>
      <c r="E251" s="23" t="s">
        <v>161</v>
      </c>
      <c r="F251" s="22"/>
      <c r="G251" s="25"/>
      <c r="H251" s="31" t="s">
        <v>4</v>
      </c>
      <c r="I251" s="31"/>
      <c r="J251" s="25"/>
      <c r="K251" s="10"/>
      <c r="L251" s="10"/>
      <c r="M251" s="10"/>
      <c r="N251" s="10"/>
      <c r="O251" s="10"/>
      <c r="R251" s="7"/>
      <c r="S251" s="10"/>
    </row>
    <row r="252" spans="2:19" ht="64" x14ac:dyDescent="0.2">
      <c r="B252" s="61">
        <v>5.2</v>
      </c>
      <c r="C252" s="73" t="s">
        <v>94</v>
      </c>
      <c r="D252" s="25">
        <v>12.2</v>
      </c>
      <c r="E252" s="23" t="s">
        <v>161</v>
      </c>
      <c r="F252" s="22"/>
      <c r="G252" s="31"/>
      <c r="H252" s="31" t="s">
        <v>4</v>
      </c>
      <c r="I252" s="31"/>
      <c r="J252" s="25"/>
      <c r="K252" s="10"/>
      <c r="L252" s="10"/>
      <c r="M252" s="10"/>
      <c r="N252" s="10"/>
      <c r="O252" s="10"/>
      <c r="R252" s="7"/>
      <c r="S252" s="10"/>
    </row>
    <row r="253" spans="2:19" x14ac:dyDescent="0.2">
      <c r="C253" s="101"/>
      <c r="F253" s="32"/>
      <c r="G253" s="59">
        <f>COUNTIF(G240:G252,"x")</f>
        <v>0</v>
      </c>
      <c r="H253" s="59">
        <f>COUNTIF(H240:H252,"x")</f>
        <v>12</v>
      </c>
      <c r="I253" s="59">
        <f>COUNTIF(I240:I252,"x")</f>
        <v>0</v>
      </c>
      <c r="J253" s="55">
        <f>IF(I253=12,"NA",G253/(12-I253))</f>
        <v>0</v>
      </c>
    </row>
    <row r="254" spans="2:19" x14ac:dyDescent="0.2">
      <c r="C254" s="101"/>
      <c r="F254" s="39"/>
      <c r="G254" s="10"/>
      <c r="H254" s="10"/>
      <c r="I254" s="10"/>
    </row>
    <row r="255" spans="2:19" ht="30.75" customHeight="1" x14ac:dyDescent="0.2">
      <c r="B255" s="61">
        <v>5.3</v>
      </c>
      <c r="C255" s="73" t="s">
        <v>3</v>
      </c>
      <c r="D255" s="35" t="s">
        <v>147</v>
      </c>
      <c r="E255" s="23" t="s">
        <v>161</v>
      </c>
      <c r="F255" s="21"/>
      <c r="G255" s="112"/>
      <c r="H255" s="113"/>
      <c r="I255" s="113"/>
      <c r="J255" s="114"/>
      <c r="R255" s="7"/>
      <c r="S255" s="10"/>
    </row>
    <row r="256" spans="2:19" ht="48" x14ac:dyDescent="0.2">
      <c r="B256" s="61">
        <v>5.3</v>
      </c>
      <c r="C256" s="73" t="s">
        <v>169</v>
      </c>
      <c r="D256" s="25">
        <v>12.3</v>
      </c>
      <c r="E256" s="23" t="s">
        <v>161</v>
      </c>
      <c r="F256" s="21"/>
      <c r="G256" s="30"/>
      <c r="H256" s="30" t="s">
        <v>4</v>
      </c>
      <c r="I256" s="30"/>
      <c r="J256" s="30"/>
      <c r="K256" s="10"/>
      <c r="L256" s="10"/>
      <c r="M256" s="10"/>
      <c r="N256" s="10"/>
      <c r="O256" s="10"/>
      <c r="R256" s="7"/>
      <c r="S256" s="10"/>
    </row>
    <row r="257" spans="2:19" ht="64" x14ac:dyDescent="0.2">
      <c r="B257" s="61">
        <v>5.3</v>
      </c>
      <c r="C257" s="73" t="s">
        <v>95</v>
      </c>
      <c r="D257" s="25">
        <v>12.4</v>
      </c>
      <c r="E257" s="23" t="s">
        <v>161</v>
      </c>
      <c r="F257" s="21"/>
      <c r="G257" s="31"/>
      <c r="H257" s="30" t="s">
        <v>4</v>
      </c>
      <c r="I257" s="30"/>
      <c r="J257" s="25"/>
      <c r="K257" s="10"/>
      <c r="L257" s="10"/>
      <c r="M257" s="10"/>
      <c r="N257" s="10"/>
      <c r="O257" s="10"/>
      <c r="R257" s="7"/>
      <c r="S257" s="10"/>
    </row>
    <row r="258" spans="2:19" x14ac:dyDescent="0.2">
      <c r="C258" s="101"/>
      <c r="F258" s="32"/>
      <c r="G258" s="59">
        <f>COUNTIF(G256:G257,"x")</f>
        <v>0</v>
      </c>
      <c r="H258" s="59">
        <f>COUNTIF(H256:H257,"x")</f>
        <v>2</v>
      </c>
      <c r="I258" s="59">
        <f>COUNTIF(I256:I257,"x")</f>
        <v>0</v>
      </c>
      <c r="J258" s="55">
        <f>IF(I258=2,"NA",G258/(2-I258))</f>
        <v>0</v>
      </c>
    </row>
    <row r="259" spans="2:19" x14ac:dyDescent="0.2">
      <c r="C259" s="106"/>
      <c r="F259" s="32"/>
      <c r="G259" s="32"/>
      <c r="H259" s="32"/>
    </row>
    <row r="260" spans="2:19" ht="48" x14ac:dyDescent="0.2">
      <c r="B260" s="61">
        <v>5.4</v>
      </c>
      <c r="C260" s="73" t="s">
        <v>225</v>
      </c>
      <c r="D260" s="25">
        <v>6.12</v>
      </c>
      <c r="E260" s="23" t="s">
        <v>161</v>
      </c>
      <c r="F260" s="21"/>
      <c r="G260" s="25"/>
      <c r="H260" s="25" t="s">
        <v>4</v>
      </c>
      <c r="I260" s="25"/>
      <c r="J260" s="25"/>
      <c r="K260" s="10"/>
      <c r="L260" s="10"/>
      <c r="M260" s="10"/>
      <c r="N260" s="10"/>
      <c r="O260" s="10"/>
      <c r="P260" s="10"/>
      <c r="Q260" s="10"/>
      <c r="R260" s="10"/>
      <c r="S260" s="10"/>
    </row>
    <row r="261" spans="2:19" x14ac:dyDescent="0.2">
      <c r="C261" s="101"/>
      <c r="F261" s="32"/>
      <c r="G261" s="59">
        <f>COUNTIF(G260:G260,"x")</f>
        <v>0</v>
      </c>
      <c r="H261" s="59">
        <f>COUNTIF(H260:H260,"x")</f>
        <v>1</v>
      </c>
      <c r="I261" s="59">
        <f>COUNTIF(I260:I260,"x")</f>
        <v>0</v>
      </c>
      <c r="J261" s="55">
        <f>IF(I261=1,"NA",G261/(1-I261))</f>
        <v>0</v>
      </c>
    </row>
    <row r="262" spans="2:19" x14ac:dyDescent="0.2">
      <c r="C262" s="101"/>
      <c r="F262" s="39"/>
      <c r="G262" s="10"/>
      <c r="H262" s="10"/>
      <c r="I262" s="10"/>
    </row>
    <row r="263" spans="2:19" ht="20" x14ac:dyDescent="0.2">
      <c r="B263" s="82" t="s">
        <v>148</v>
      </c>
      <c r="C263" s="83"/>
      <c r="D263" s="83"/>
      <c r="E263" s="83"/>
      <c r="F263" s="83"/>
      <c r="G263" s="83"/>
      <c r="H263" s="83"/>
      <c r="I263" s="83"/>
      <c r="J263" s="70">
        <f>J265</f>
        <v>0</v>
      </c>
    </row>
    <row r="264" spans="2:19" ht="96" x14ac:dyDescent="0.2">
      <c r="B264" s="61">
        <v>6.1</v>
      </c>
      <c r="C264" s="73" t="s">
        <v>226</v>
      </c>
      <c r="D264" s="21">
        <v>6.7</v>
      </c>
      <c r="E264" s="25"/>
      <c r="F264" s="60" t="s">
        <v>162</v>
      </c>
      <c r="G264" s="25"/>
      <c r="H264" s="25" t="s">
        <v>4</v>
      </c>
      <c r="I264" s="25"/>
      <c r="J264" s="25"/>
      <c r="K264" s="10"/>
      <c r="L264" s="10"/>
      <c r="M264" s="10"/>
      <c r="N264" s="10"/>
      <c r="O264" s="10"/>
      <c r="P264" s="10"/>
      <c r="Q264" s="10"/>
      <c r="R264" s="10"/>
      <c r="S264" s="10"/>
    </row>
    <row r="265" spans="2:19" x14ac:dyDescent="0.2">
      <c r="C265" s="101"/>
      <c r="F265" s="32"/>
      <c r="G265" s="59">
        <f>COUNTIF(G264:G264,"x")</f>
        <v>0</v>
      </c>
      <c r="H265" s="59">
        <f>COUNTIF(H264:H264,"x")</f>
        <v>1</v>
      </c>
      <c r="I265" s="59">
        <f>COUNTIF(I264:I264,"x")</f>
        <v>0</v>
      </c>
      <c r="J265" s="55">
        <f>IF(I265=1,"NA",G265/(1-I265))</f>
        <v>0</v>
      </c>
    </row>
    <row r="266" spans="2:19" x14ac:dyDescent="0.2">
      <c r="C266" s="101"/>
      <c r="F266" s="39"/>
      <c r="G266" s="10"/>
      <c r="H266" s="10"/>
      <c r="I266" s="10"/>
    </row>
    <row r="267" spans="2:19" ht="20" x14ac:dyDescent="0.2">
      <c r="B267" s="82" t="s">
        <v>150</v>
      </c>
      <c r="C267" s="83"/>
      <c r="D267" s="83"/>
      <c r="E267" s="83"/>
      <c r="F267" s="83"/>
      <c r="G267" s="83"/>
      <c r="H267" s="83"/>
      <c r="I267" s="83"/>
      <c r="J267" s="70">
        <f>J279</f>
        <v>0</v>
      </c>
    </row>
    <row r="268" spans="2:19" ht="21.75" customHeight="1" x14ac:dyDescent="0.2">
      <c r="B268" s="61">
        <v>7.1</v>
      </c>
      <c r="C268" s="73" t="s">
        <v>3</v>
      </c>
      <c r="D268" s="25" t="s">
        <v>149</v>
      </c>
      <c r="E268" s="23" t="s">
        <v>161</v>
      </c>
      <c r="F268" s="24"/>
      <c r="G268" s="56"/>
      <c r="H268" s="57"/>
      <c r="I268" s="57"/>
      <c r="J268" s="58"/>
      <c r="R268" s="7"/>
      <c r="S268" s="10"/>
    </row>
    <row r="269" spans="2:19" ht="48" x14ac:dyDescent="0.2">
      <c r="B269" s="61">
        <v>7.1</v>
      </c>
      <c r="C269" s="73" t="s">
        <v>224</v>
      </c>
      <c r="D269" s="25" t="s">
        <v>214</v>
      </c>
      <c r="E269" s="23" t="s">
        <v>161</v>
      </c>
      <c r="F269" s="21"/>
      <c r="G269" s="30"/>
      <c r="H269" s="25" t="s">
        <v>4</v>
      </c>
      <c r="I269" s="25"/>
      <c r="J269" s="25"/>
      <c r="K269" s="10"/>
      <c r="L269" s="10"/>
      <c r="M269" s="10"/>
      <c r="N269" s="10"/>
      <c r="O269" s="10"/>
      <c r="R269" s="7"/>
      <c r="S269" s="10"/>
    </row>
    <row r="270" spans="2:19" ht="32" x14ac:dyDescent="0.2">
      <c r="B270" s="61">
        <v>7.1</v>
      </c>
      <c r="C270" s="73" t="s">
        <v>96</v>
      </c>
      <c r="D270" s="25" t="s">
        <v>215</v>
      </c>
      <c r="E270" s="23" t="s">
        <v>161</v>
      </c>
      <c r="F270" s="21"/>
      <c r="G270" s="25"/>
      <c r="H270" s="25" t="s">
        <v>4</v>
      </c>
      <c r="I270" s="25"/>
      <c r="J270" s="25"/>
      <c r="K270" s="10"/>
      <c r="L270" s="10"/>
      <c r="M270" s="10"/>
      <c r="N270" s="10"/>
      <c r="O270" s="10"/>
      <c r="R270" s="7"/>
      <c r="S270" s="10"/>
    </row>
    <row r="271" spans="2:19" ht="32" x14ac:dyDescent="0.2">
      <c r="B271" s="61">
        <v>7.1</v>
      </c>
      <c r="C271" s="73" t="s">
        <v>97</v>
      </c>
      <c r="D271" s="25" t="s">
        <v>216</v>
      </c>
      <c r="E271" s="23" t="s">
        <v>161</v>
      </c>
      <c r="F271" s="21"/>
      <c r="G271" s="25"/>
      <c r="H271" s="25" t="s">
        <v>4</v>
      </c>
      <c r="I271" s="25"/>
      <c r="J271" s="25"/>
      <c r="K271" s="10"/>
      <c r="L271" s="10"/>
      <c r="M271" s="10"/>
      <c r="N271" s="10"/>
      <c r="O271" s="10"/>
      <c r="R271" s="7"/>
      <c r="S271" s="10"/>
    </row>
    <row r="272" spans="2:19" ht="32" x14ac:dyDescent="0.2">
      <c r="B272" s="61">
        <v>7.1</v>
      </c>
      <c r="C272" s="73" t="s">
        <v>98</v>
      </c>
      <c r="D272" s="25" t="s">
        <v>217</v>
      </c>
      <c r="E272" s="23" t="s">
        <v>161</v>
      </c>
      <c r="F272" s="21"/>
      <c r="G272" s="25"/>
      <c r="H272" s="25" t="s">
        <v>4</v>
      </c>
      <c r="I272" s="25"/>
      <c r="J272" s="25"/>
      <c r="K272" s="10"/>
      <c r="L272" s="10"/>
      <c r="M272" s="10"/>
      <c r="N272" s="10"/>
      <c r="O272" s="10"/>
      <c r="R272" s="7"/>
      <c r="S272" s="10"/>
    </row>
    <row r="273" spans="2:19" ht="32" x14ac:dyDescent="0.2">
      <c r="B273" s="61">
        <v>7.1</v>
      </c>
      <c r="C273" s="73" t="s">
        <v>99</v>
      </c>
      <c r="D273" s="25" t="s">
        <v>218</v>
      </c>
      <c r="E273" s="23" t="s">
        <v>161</v>
      </c>
      <c r="F273" s="21"/>
      <c r="G273" s="25"/>
      <c r="H273" s="25" t="s">
        <v>4</v>
      </c>
      <c r="I273" s="25"/>
      <c r="J273" s="25"/>
      <c r="K273" s="10"/>
      <c r="L273" s="10"/>
      <c r="M273" s="10"/>
      <c r="N273" s="10"/>
      <c r="O273" s="10"/>
      <c r="R273" s="7"/>
      <c r="S273" s="10"/>
    </row>
    <row r="274" spans="2:19" ht="32" x14ac:dyDescent="0.2">
      <c r="B274" s="61">
        <v>7.1</v>
      </c>
      <c r="C274" s="73" t="s">
        <v>100</v>
      </c>
      <c r="D274" s="25" t="s">
        <v>219</v>
      </c>
      <c r="E274" s="23" t="s">
        <v>161</v>
      </c>
      <c r="F274" s="21"/>
      <c r="G274" s="25"/>
      <c r="H274" s="25" t="s">
        <v>4</v>
      </c>
      <c r="I274" s="25"/>
      <c r="J274" s="25"/>
      <c r="K274" s="10"/>
      <c r="L274" s="10"/>
      <c r="M274" s="10"/>
      <c r="N274" s="10"/>
      <c r="O274" s="10"/>
      <c r="R274" s="7"/>
      <c r="S274" s="10"/>
    </row>
    <row r="275" spans="2:19" ht="27" x14ac:dyDescent="0.2">
      <c r="B275" s="61">
        <v>7.1</v>
      </c>
      <c r="C275" s="73" t="s">
        <v>101</v>
      </c>
      <c r="D275" s="25" t="s">
        <v>220</v>
      </c>
      <c r="E275" s="23" t="s">
        <v>161</v>
      </c>
      <c r="F275" s="21"/>
      <c r="G275" s="25"/>
      <c r="H275" s="25" t="s">
        <v>4</v>
      </c>
      <c r="I275" s="25"/>
      <c r="J275" s="25"/>
      <c r="K275" s="10"/>
      <c r="L275" s="10"/>
      <c r="M275" s="10"/>
      <c r="N275" s="10"/>
      <c r="O275" s="10"/>
      <c r="R275" s="7"/>
      <c r="S275" s="10"/>
    </row>
    <row r="276" spans="2:19" ht="27" x14ac:dyDescent="0.2">
      <c r="B276" s="61">
        <v>7.1</v>
      </c>
      <c r="C276" s="73" t="s">
        <v>102</v>
      </c>
      <c r="D276" s="25" t="s">
        <v>221</v>
      </c>
      <c r="E276" s="23" t="s">
        <v>161</v>
      </c>
      <c r="F276" s="21"/>
      <c r="G276" s="25"/>
      <c r="H276" s="25" t="s">
        <v>4</v>
      </c>
      <c r="I276" s="25"/>
      <c r="J276" s="25"/>
      <c r="K276" s="10"/>
      <c r="L276" s="10"/>
      <c r="M276" s="10"/>
      <c r="N276" s="10"/>
      <c r="O276" s="10"/>
      <c r="R276" s="7"/>
      <c r="S276" s="10"/>
    </row>
    <row r="277" spans="2:19" ht="27" x14ac:dyDescent="0.2">
      <c r="B277" s="61">
        <v>7.1</v>
      </c>
      <c r="C277" s="73" t="s">
        <v>103</v>
      </c>
      <c r="D277" s="25" t="s">
        <v>222</v>
      </c>
      <c r="E277" s="23" t="s">
        <v>161</v>
      </c>
      <c r="F277" s="21"/>
      <c r="G277" s="25"/>
      <c r="H277" s="25" t="s">
        <v>4</v>
      </c>
      <c r="I277" s="25"/>
      <c r="J277" s="25"/>
      <c r="K277" s="10"/>
      <c r="L277" s="10"/>
      <c r="M277" s="10"/>
      <c r="N277" s="10"/>
      <c r="O277" s="10"/>
      <c r="R277" s="7"/>
      <c r="S277" s="10"/>
    </row>
    <row r="278" spans="2:19" ht="32" x14ac:dyDescent="0.2">
      <c r="B278" s="61">
        <v>7.1</v>
      </c>
      <c r="C278" s="73" t="s">
        <v>104</v>
      </c>
      <c r="D278" s="25" t="s">
        <v>223</v>
      </c>
      <c r="E278" s="23" t="s">
        <v>161</v>
      </c>
      <c r="F278" s="21"/>
      <c r="G278" s="25"/>
      <c r="H278" s="25" t="s">
        <v>4</v>
      </c>
      <c r="I278" s="25"/>
      <c r="J278" s="25"/>
      <c r="K278" s="10"/>
      <c r="L278" s="10"/>
      <c r="M278" s="10"/>
      <c r="N278" s="10"/>
      <c r="O278" s="10"/>
      <c r="R278" s="7"/>
      <c r="S278" s="10"/>
    </row>
    <row r="279" spans="2:19" x14ac:dyDescent="0.2">
      <c r="C279" s="101"/>
      <c r="F279" s="32"/>
      <c r="G279" s="59">
        <f>COUNTIF(G268:G278,"x")</f>
        <v>0</v>
      </c>
      <c r="H279" s="59">
        <f>COUNTIF(H268:H278,"x")</f>
        <v>10</v>
      </c>
      <c r="I279" s="59">
        <f>COUNTIF(I268:I278,"x")</f>
        <v>0</v>
      </c>
      <c r="J279" s="55">
        <f>IF(I279=10,"NA",G279/(10-I279))</f>
        <v>0</v>
      </c>
    </row>
    <row r="280" spans="2:19" x14ac:dyDescent="0.2">
      <c r="C280" s="101"/>
      <c r="F280" s="32"/>
    </row>
    <row r="281" spans="2:19" ht="20" x14ac:dyDescent="0.2">
      <c r="B281" s="82" t="s">
        <v>151</v>
      </c>
      <c r="C281" s="83"/>
      <c r="D281" s="83"/>
      <c r="E281" s="83"/>
      <c r="F281" s="83"/>
      <c r="G281" s="83"/>
      <c r="H281" s="83"/>
      <c r="I281" s="83"/>
      <c r="J281" s="70">
        <f>AVERAGE(J283,J286,J289,J298,J301,J304)</f>
        <v>0</v>
      </c>
      <c r="K281" s="10"/>
      <c r="L281" s="10"/>
      <c r="M281" s="10"/>
      <c r="N281" s="10"/>
      <c r="O281" s="10"/>
      <c r="P281" s="10"/>
      <c r="Q281" s="10"/>
      <c r="R281" s="10"/>
      <c r="S281" s="10"/>
    </row>
    <row r="282" spans="2:19" ht="80" x14ac:dyDescent="0.2">
      <c r="B282" s="61">
        <v>8.1</v>
      </c>
      <c r="C282" s="108" t="s">
        <v>276</v>
      </c>
      <c r="D282" s="21" t="s">
        <v>227</v>
      </c>
      <c r="E282" s="23" t="s">
        <v>161</v>
      </c>
      <c r="F282" s="30"/>
      <c r="G282" s="25"/>
      <c r="H282" s="25" t="s">
        <v>4</v>
      </c>
      <c r="I282" s="25"/>
      <c r="J282" s="25"/>
      <c r="K282" s="10"/>
      <c r="L282" s="10"/>
      <c r="M282" s="10"/>
      <c r="N282" s="10"/>
      <c r="O282" s="10"/>
      <c r="R282" s="7"/>
      <c r="S282" s="10"/>
    </row>
    <row r="283" spans="2:19" x14ac:dyDescent="0.2">
      <c r="C283" s="101"/>
      <c r="F283" s="32"/>
      <c r="G283" s="59">
        <f>COUNTIF(G282:G282,"x")</f>
        <v>0</v>
      </c>
      <c r="H283" s="59">
        <f>COUNTIF(H282:H282,"x")</f>
        <v>1</v>
      </c>
      <c r="I283" s="59">
        <f>COUNTIF(I282:I282,"x")</f>
        <v>0</v>
      </c>
      <c r="J283" s="55">
        <f>IF(I283=1,"NA",G283/(1-I283))</f>
        <v>0</v>
      </c>
    </row>
    <row r="284" spans="2:19" x14ac:dyDescent="0.2">
      <c r="C284" s="101"/>
      <c r="F284" s="39"/>
      <c r="G284" s="10"/>
      <c r="H284" s="10"/>
      <c r="I284" s="10"/>
    </row>
    <row r="285" spans="2:19" ht="60.75" customHeight="1" x14ac:dyDescent="0.2">
      <c r="B285" s="61">
        <v>8.1999999999999993</v>
      </c>
      <c r="C285" s="73" t="s">
        <v>105</v>
      </c>
      <c r="D285" s="25" t="s">
        <v>152</v>
      </c>
      <c r="E285" s="23" t="s">
        <v>161</v>
      </c>
      <c r="F285" s="21"/>
      <c r="G285" s="25"/>
      <c r="H285" s="25" t="s">
        <v>4</v>
      </c>
      <c r="I285" s="25"/>
      <c r="J285" s="25"/>
      <c r="K285" s="10"/>
      <c r="L285" s="10"/>
      <c r="M285" s="10"/>
      <c r="N285" s="10"/>
      <c r="O285" s="10"/>
      <c r="P285" s="10"/>
      <c r="Q285" s="10"/>
      <c r="R285" s="10"/>
      <c r="S285" s="10"/>
    </row>
    <row r="286" spans="2:19" x14ac:dyDescent="0.2">
      <c r="C286" s="101"/>
      <c r="F286" s="32"/>
      <c r="G286" s="59">
        <f>COUNTIF(G285:G285,"x")</f>
        <v>0</v>
      </c>
      <c r="H286" s="59">
        <f>COUNTIF(H285:H285,"x")</f>
        <v>1</v>
      </c>
      <c r="I286" s="59">
        <f>COUNTIF(I285:I285,"x")</f>
        <v>0</v>
      </c>
      <c r="J286" s="55">
        <f>IF(I286=1,"NA",G286/(1-I286))</f>
        <v>0</v>
      </c>
    </row>
    <row r="287" spans="2:19" x14ac:dyDescent="0.2">
      <c r="C287" s="101"/>
      <c r="F287" s="39"/>
      <c r="G287" s="10"/>
      <c r="H287" s="10"/>
      <c r="I287" s="10"/>
    </row>
    <row r="288" spans="2:19" ht="64" x14ac:dyDescent="0.2">
      <c r="B288" s="61">
        <v>8.3000000000000007</v>
      </c>
      <c r="C288" s="73" t="s">
        <v>106</v>
      </c>
      <c r="D288" s="42" t="s">
        <v>153</v>
      </c>
      <c r="E288" s="23" t="s">
        <v>161</v>
      </c>
      <c r="F288" s="21"/>
      <c r="G288" s="25"/>
      <c r="H288" s="25" t="s">
        <v>4</v>
      </c>
      <c r="I288" s="25"/>
      <c r="J288" s="25"/>
      <c r="K288" s="10"/>
      <c r="L288" s="10"/>
      <c r="M288" s="10"/>
      <c r="N288" s="10"/>
      <c r="O288" s="10"/>
      <c r="P288" s="10"/>
      <c r="Q288" s="10"/>
      <c r="R288" s="10"/>
      <c r="S288" s="10"/>
    </row>
    <row r="289" spans="2:19" x14ac:dyDescent="0.2">
      <c r="C289" s="101"/>
      <c r="F289" s="32"/>
      <c r="G289" s="59">
        <f>COUNTIF(G288:G288,"x")</f>
        <v>0</v>
      </c>
      <c r="H289" s="59">
        <f>COUNTIF(H288:H288,"x")</f>
        <v>1</v>
      </c>
      <c r="I289" s="59">
        <f>COUNTIF(I288:I288,"x")</f>
        <v>0</v>
      </c>
      <c r="J289" s="55">
        <f>IF(I289=1,"NA",G289/(1-I289))</f>
        <v>0</v>
      </c>
    </row>
    <row r="290" spans="2:19" x14ac:dyDescent="0.2">
      <c r="F290" s="32"/>
      <c r="G290" s="32"/>
      <c r="H290" s="32"/>
    </row>
    <row r="291" spans="2:19" ht="64" x14ac:dyDescent="0.2">
      <c r="B291" s="61">
        <v>8.4</v>
      </c>
      <c r="C291" s="73" t="s">
        <v>107</v>
      </c>
      <c r="D291" s="49" t="s">
        <v>228</v>
      </c>
      <c r="E291" s="23" t="s">
        <v>161</v>
      </c>
      <c r="F291" s="46"/>
      <c r="G291" s="56"/>
      <c r="H291" s="57"/>
      <c r="I291" s="57"/>
      <c r="J291" s="58"/>
      <c r="R291" s="7"/>
      <c r="S291" s="10"/>
    </row>
    <row r="292" spans="2:19" ht="15" customHeight="1" x14ac:dyDescent="0.2">
      <c r="B292" s="61">
        <v>8.4</v>
      </c>
      <c r="C292" s="73" t="s">
        <v>108</v>
      </c>
      <c r="D292" s="43">
        <v>11.1</v>
      </c>
      <c r="E292" s="23" t="s">
        <v>161</v>
      </c>
      <c r="F292" s="21"/>
      <c r="G292" s="30"/>
      <c r="H292" s="25" t="s">
        <v>4</v>
      </c>
      <c r="I292" s="25"/>
      <c r="J292" s="25"/>
      <c r="K292" s="10"/>
      <c r="L292" s="10"/>
      <c r="M292" s="10"/>
      <c r="N292" s="10"/>
      <c r="O292" s="10"/>
      <c r="R292" s="7"/>
      <c r="S292" s="10"/>
    </row>
    <row r="293" spans="2:19" ht="15" customHeight="1" x14ac:dyDescent="0.2">
      <c r="B293" s="61">
        <v>8.4</v>
      </c>
      <c r="C293" s="73" t="s">
        <v>109</v>
      </c>
      <c r="D293" s="43">
        <v>11.1</v>
      </c>
      <c r="E293" s="23" t="s">
        <v>161</v>
      </c>
      <c r="F293" s="21"/>
      <c r="G293" s="25"/>
      <c r="H293" s="25" t="s">
        <v>4</v>
      </c>
      <c r="I293" s="25"/>
      <c r="J293" s="25"/>
      <c r="K293" s="10"/>
      <c r="L293" s="10"/>
      <c r="M293" s="10"/>
      <c r="N293" s="10"/>
      <c r="O293" s="10"/>
      <c r="R293" s="7"/>
      <c r="S293" s="10"/>
    </row>
    <row r="294" spans="2:19" ht="32" x14ac:dyDescent="0.2">
      <c r="B294" s="61">
        <v>8.4</v>
      </c>
      <c r="C294" s="73" t="s">
        <v>110</v>
      </c>
      <c r="D294" s="43">
        <v>11.1</v>
      </c>
      <c r="E294" s="23" t="s">
        <v>161</v>
      </c>
      <c r="F294" s="21"/>
      <c r="G294" s="25"/>
      <c r="H294" s="25" t="s">
        <v>4</v>
      </c>
      <c r="I294" s="25"/>
      <c r="J294" s="25"/>
      <c r="K294" s="10"/>
      <c r="L294" s="10"/>
      <c r="M294" s="10"/>
      <c r="N294" s="10"/>
      <c r="O294" s="10"/>
      <c r="R294" s="7"/>
      <c r="S294" s="10"/>
    </row>
    <row r="295" spans="2:19" ht="15" customHeight="1" x14ac:dyDescent="0.2">
      <c r="B295" s="61">
        <v>8.4</v>
      </c>
      <c r="C295" s="73" t="s">
        <v>111</v>
      </c>
      <c r="D295" s="43">
        <v>11.1</v>
      </c>
      <c r="E295" s="23" t="s">
        <v>161</v>
      </c>
      <c r="F295" s="21"/>
      <c r="G295" s="25"/>
      <c r="H295" s="25" t="s">
        <v>4</v>
      </c>
      <c r="I295" s="25"/>
      <c r="J295" s="25"/>
      <c r="K295" s="10"/>
      <c r="L295" s="10"/>
      <c r="M295" s="10"/>
      <c r="N295" s="10"/>
      <c r="O295" s="10"/>
      <c r="R295" s="7"/>
      <c r="S295" s="10"/>
    </row>
    <row r="296" spans="2:19" ht="32" x14ac:dyDescent="0.2">
      <c r="B296" s="61">
        <v>8.4</v>
      </c>
      <c r="C296" s="73" t="s">
        <v>112</v>
      </c>
      <c r="D296" s="43">
        <v>11.1</v>
      </c>
      <c r="E296" s="23" t="s">
        <v>161</v>
      </c>
      <c r="F296" s="21"/>
      <c r="G296" s="25"/>
      <c r="H296" s="25" t="s">
        <v>4</v>
      </c>
      <c r="I296" s="25"/>
      <c r="J296" s="25"/>
      <c r="K296" s="10"/>
      <c r="L296" s="10"/>
      <c r="M296" s="10"/>
      <c r="N296" s="10"/>
      <c r="O296" s="10"/>
      <c r="R296" s="7"/>
      <c r="S296" s="10"/>
    </row>
    <row r="297" spans="2:19" ht="48" x14ac:dyDescent="0.2">
      <c r="B297" s="61">
        <v>8.4</v>
      </c>
      <c r="C297" s="73" t="s">
        <v>113</v>
      </c>
      <c r="D297" s="43">
        <v>11.1</v>
      </c>
      <c r="E297" s="23" t="s">
        <v>161</v>
      </c>
      <c r="F297" s="21"/>
      <c r="G297" s="25"/>
      <c r="H297" s="25" t="s">
        <v>4</v>
      </c>
      <c r="I297" s="25"/>
      <c r="J297" s="25"/>
      <c r="K297" s="10"/>
      <c r="L297" s="10"/>
      <c r="M297" s="10"/>
      <c r="N297" s="10"/>
      <c r="O297" s="10"/>
      <c r="R297" s="7"/>
      <c r="S297" s="10"/>
    </row>
    <row r="298" spans="2:19" ht="15" customHeight="1" x14ac:dyDescent="0.2">
      <c r="C298" s="101"/>
      <c r="F298" s="32"/>
      <c r="G298" s="59">
        <f>COUNTIF(G291:G297,"x")</f>
        <v>0</v>
      </c>
      <c r="H298" s="59">
        <f>COUNTIF(H291:H297,"x")</f>
        <v>6</v>
      </c>
      <c r="I298" s="59">
        <f>COUNTIF(I291:I297,"x")</f>
        <v>0</v>
      </c>
      <c r="J298" s="55">
        <f>IF(I298=6,"NA",G298/(6-I298))</f>
        <v>0</v>
      </c>
    </row>
    <row r="299" spans="2:19" x14ac:dyDescent="0.2">
      <c r="C299" s="106"/>
      <c r="F299" s="32"/>
      <c r="G299" s="32"/>
      <c r="H299" s="32"/>
    </row>
    <row r="300" spans="2:19" ht="48" x14ac:dyDescent="0.2">
      <c r="B300" s="61">
        <v>8.5</v>
      </c>
      <c r="C300" s="73" t="s">
        <v>114</v>
      </c>
      <c r="D300" s="42" t="s">
        <v>154</v>
      </c>
      <c r="E300" s="23" t="s">
        <v>161</v>
      </c>
      <c r="F300" s="21"/>
      <c r="G300" s="31"/>
      <c r="H300" s="31" t="s">
        <v>4</v>
      </c>
      <c r="I300" s="31"/>
      <c r="J300" s="25"/>
      <c r="K300" s="10"/>
      <c r="L300" s="10"/>
      <c r="M300" s="10"/>
      <c r="N300" s="10"/>
      <c r="O300" s="10"/>
      <c r="P300" s="10"/>
      <c r="Q300" s="10"/>
      <c r="R300" s="10"/>
      <c r="S300" s="10"/>
    </row>
    <row r="301" spans="2:19" ht="15" customHeight="1" x14ac:dyDescent="0.2">
      <c r="C301" s="101"/>
      <c r="F301" s="32"/>
      <c r="G301" s="59">
        <f>COUNTIF(G300:G300,"x")</f>
        <v>0</v>
      </c>
      <c r="H301" s="59">
        <f>COUNTIF(H300:H300,"x")</f>
        <v>1</v>
      </c>
      <c r="I301" s="59">
        <f>COUNTIF(I300:I300,"x")</f>
        <v>0</v>
      </c>
      <c r="J301" s="55">
        <f>IF(I301=1,"NA",G301/(1-I301))</f>
        <v>0</v>
      </c>
    </row>
    <row r="302" spans="2:19" x14ac:dyDescent="0.2">
      <c r="C302" s="101"/>
      <c r="F302" s="39"/>
      <c r="G302" s="10"/>
      <c r="H302" s="10"/>
      <c r="I302" s="10"/>
    </row>
    <row r="303" spans="2:19" ht="48" x14ac:dyDescent="0.2">
      <c r="B303" s="61">
        <v>8.6</v>
      </c>
      <c r="C303" s="73" t="s">
        <v>115</v>
      </c>
      <c r="D303" s="25">
        <v>6.11</v>
      </c>
      <c r="E303" s="23" t="s">
        <v>161</v>
      </c>
      <c r="F303" s="21"/>
      <c r="G303" s="31"/>
      <c r="H303" s="31" t="s">
        <v>4</v>
      </c>
      <c r="I303" s="31"/>
      <c r="J303" s="25"/>
      <c r="K303" s="10"/>
      <c r="L303" s="10"/>
      <c r="M303" s="10"/>
      <c r="N303" s="10"/>
      <c r="O303" s="10"/>
      <c r="P303" s="10"/>
      <c r="Q303" s="10"/>
      <c r="R303" s="10"/>
      <c r="S303" s="10"/>
    </row>
    <row r="304" spans="2:19" ht="15" customHeight="1" x14ac:dyDescent="0.2">
      <c r="C304" s="101"/>
      <c r="F304" s="32"/>
      <c r="G304" s="59">
        <f>COUNTIF(G303:G303,"x")</f>
        <v>0</v>
      </c>
      <c r="H304" s="59">
        <f>COUNTIF(H303:H303,"x")</f>
        <v>1</v>
      </c>
      <c r="I304" s="59">
        <f>COUNTIF(I303:I303,"x")</f>
        <v>0</v>
      </c>
      <c r="J304" s="55">
        <f>IF(I304=1,"NA",G304/(1-I304))</f>
        <v>0</v>
      </c>
    </row>
    <row r="305" spans="3:24" ht="15" customHeight="1" x14ac:dyDescent="0.2">
      <c r="C305" s="101"/>
      <c r="F305" s="39"/>
      <c r="G305" s="10"/>
      <c r="H305" s="10"/>
      <c r="I305" s="10"/>
    </row>
    <row r="306" spans="3:24" ht="15" customHeight="1" thickBot="1" x14ac:dyDescent="0.25">
      <c r="F306" s="10"/>
      <c r="G306" s="10"/>
      <c r="H306" s="10"/>
      <c r="I306" s="10"/>
    </row>
    <row r="307" spans="3:24" ht="15" customHeight="1" x14ac:dyDescent="0.2">
      <c r="C307" s="111" t="s">
        <v>155</v>
      </c>
      <c r="D307" s="75" t="s">
        <v>156</v>
      </c>
      <c r="F307" s="11"/>
      <c r="G307" s="11"/>
      <c r="H307" s="11"/>
      <c r="I307" s="11"/>
      <c r="J307" s="11"/>
      <c r="R307" s="7"/>
      <c r="S307" s="7"/>
      <c r="T307" s="11"/>
      <c r="U307" s="11"/>
      <c r="V307" s="11"/>
      <c r="W307" s="11"/>
      <c r="X307" s="11"/>
    </row>
    <row r="308" spans="3:24" x14ac:dyDescent="0.2">
      <c r="C308" s="74" t="s">
        <v>122</v>
      </c>
      <c r="D308" s="50">
        <f>J5</f>
        <v>0</v>
      </c>
      <c r="E308" s="34"/>
      <c r="F308" s="11"/>
      <c r="G308" s="11"/>
      <c r="H308" s="11"/>
      <c r="I308" s="11"/>
      <c r="J308" s="11"/>
      <c r="R308" s="7"/>
      <c r="S308" s="7"/>
      <c r="T308" s="11"/>
      <c r="U308" s="11"/>
      <c r="V308" s="11"/>
      <c r="W308" s="11"/>
      <c r="X308" s="11"/>
    </row>
    <row r="309" spans="3:24" ht="15" customHeight="1" x14ac:dyDescent="0.2">
      <c r="C309" s="74" t="s">
        <v>285</v>
      </c>
      <c r="D309" s="50">
        <f>J30</f>
        <v>0</v>
      </c>
      <c r="E309" s="34"/>
      <c r="F309" s="11"/>
      <c r="G309" s="11"/>
      <c r="H309" s="11"/>
      <c r="I309" s="11"/>
      <c r="J309" s="11"/>
      <c r="R309" s="7"/>
      <c r="S309" s="7"/>
      <c r="T309" s="11"/>
      <c r="U309" s="11"/>
      <c r="V309" s="11"/>
      <c r="W309" s="11"/>
      <c r="X309" s="11"/>
    </row>
    <row r="310" spans="3:24" ht="15" customHeight="1" x14ac:dyDescent="0.2">
      <c r="C310" s="74" t="s">
        <v>284</v>
      </c>
      <c r="D310" s="50">
        <f>J45</f>
        <v>0</v>
      </c>
      <c r="E310" s="34"/>
      <c r="F310" s="11"/>
      <c r="G310" s="11"/>
      <c r="H310" s="11"/>
      <c r="I310" s="11"/>
      <c r="J310" s="11"/>
      <c r="R310" s="7"/>
      <c r="S310" s="7"/>
      <c r="T310" s="11"/>
      <c r="U310" s="11"/>
      <c r="V310" s="11"/>
      <c r="W310" s="11"/>
      <c r="X310" s="11"/>
    </row>
    <row r="311" spans="3:24" ht="15" customHeight="1" x14ac:dyDescent="0.2">
      <c r="C311" s="74" t="s">
        <v>127</v>
      </c>
      <c r="D311" s="50">
        <f>J49</f>
        <v>0</v>
      </c>
      <c r="E311" s="34"/>
      <c r="F311" s="11"/>
      <c r="G311" s="11"/>
      <c r="H311" s="11"/>
      <c r="I311" s="11"/>
      <c r="J311" s="11"/>
      <c r="R311" s="7"/>
      <c r="S311" s="7"/>
      <c r="T311" s="11"/>
      <c r="U311" s="11"/>
      <c r="V311" s="11"/>
      <c r="W311" s="11"/>
      <c r="X311" s="11"/>
    </row>
    <row r="312" spans="3:24" ht="15" customHeight="1" x14ac:dyDescent="0.2">
      <c r="C312" s="74" t="s">
        <v>286</v>
      </c>
      <c r="D312" s="50">
        <f>J234</f>
        <v>0</v>
      </c>
      <c r="E312" s="34"/>
      <c r="F312" s="11"/>
      <c r="G312" s="11"/>
      <c r="H312" s="11"/>
      <c r="I312" s="11"/>
      <c r="J312" s="11"/>
      <c r="R312" s="7"/>
      <c r="S312" s="7"/>
      <c r="T312" s="11"/>
      <c r="U312" s="11"/>
      <c r="V312" s="11"/>
      <c r="W312" s="11"/>
      <c r="X312" s="11"/>
    </row>
    <row r="313" spans="3:24" ht="15" customHeight="1" x14ac:dyDescent="0.2">
      <c r="C313" s="74" t="s">
        <v>287</v>
      </c>
      <c r="D313" s="50">
        <f>J263</f>
        <v>0</v>
      </c>
      <c r="E313" s="34"/>
      <c r="F313" s="11"/>
      <c r="G313" s="11"/>
      <c r="H313" s="11"/>
      <c r="I313" s="11"/>
      <c r="J313" s="11"/>
      <c r="R313" s="7"/>
      <c r="S313" s="7"/>
      <c r="T313" s="11"/>
      <c r="U313" s="11"/>
      <c r="V313" s="11"/>
      <c r="W313" s="11"/>
      <c r="X313" s="11"/>
    </row>
    <row r="314" spans="3:24" ht="15" customHeight="1" x14ac:dyDescent="0.2">
      <c r="C314" s="74" t="s">
        <v>288</v>
      </c>
      <c r="D314" s="50">
        <f>J267</f>
        <v>0</v>
      </c>
      <c r="E314" s="34"/>
      <c r="F314" s="11"/>
      <c r="G314" s="11"/>
      <c r="H314" s="11"/>
      <c r="I314" s="11"/>
      <c r="J314" s="11"/>
      <c r="R314" s="7"/>
      <c r="S314" s="7"/>
      <c r="T314" s="11"/>
      <c r="U314" s="11"/>
      <c r="V314" s="11"/>
      <c r="W314" s="11"/>
      <c r="X314" s="11"/>
    </row>
    <row r="315" spans="3:24" ht="15" customHeight="1" x14ac:dyDescent="0.2">
      <c r="C315" s="74" t="s">
        <v>289</v>
      </c>
      <c r="D315" s="50">
        <f>J281</f>
        <v>0</v>
      </c>
      <c r="E315" s="34"/>
      <c r="F315" s="11"/>
      <c r="G315" s="11"/>
      <c r="H315" s="11"/>
      <c r="I315" s="11"/>
      <c r="J315" s="11"/>
      <c r="R315" s="7"/>
      <c r="S315" s="7"/>
      <c r="T315" s="11"/>
      <c r="U315" s="11"/>
      <c r="V315" s="11"/>
      <c r="W315" s="11"/>
      <c r="X315" s="11"/>
    </row>
    <row r="316" spans="3:24" ht="16" thickBot="1" x14ac:dyDescent="0.25">
      <c r="C316" s="103" t="s">
        <v>157</v>
      </c>
      <c r="D316" s="115">
        <f>AVERAGE(D308:D315)</f>
        <v>0</v>
      </c>
    </row>
    <row r="317" spans="3:24" x14ac:dyDescent="0.2">
      <c r="C317" s="101"/>
    </row>
    <row r="318" spans="3:24" x14ac:dyDescent="0.2">
      <c r="C318" s="101"/>
    </row>
    <row r="319" spans="3:24" x14ac:dyDescent="0.2">
      <c r="C319" s="101"/>
    </row>
    <row r="320" spans="3:24" x14ac:dyDescent="0.2">
      <c r="C320" s="101"/>
    </row>
    <row r="321" spans="3:3" x14ac:dyDescent="0.2">
      <c r="C321" s="101"/>
    </row>
    <row r="322" spans="3:3" x14ac:dyDescent="0.2">
      <c r="C322" s="101"/>
    </row>
    <row r="323" spans="3:3" x14ac:dyDescent="0.2">
      <c r="C323" s="101"/>
    </row>
    <row r="324" spans="3:3" x14ac:dyDescent="0.2">
      <c r="C324" s="101"/>
    </row>
    <row r="325" spans="3:3" x14ac:dyDescent="0.2">
      <c r="C325" s="101"/>
    </row>
    <row r="326" spans="3:3" x14ac:dyDescent="0.2">
      <c r="C326" s="101"/>
    </row>
    <row r="327" spans="3:3" x14ac:dyDescent="0.2">
      <c r="C327" s="101"/>
    </row>
    <row r="328" spans="3:3" x14ac:dyDescent="0.2">
      <c r="C328" s="101"/>
    </row>
    <row r="329" spans="3:3" x14ac:dyDescent="0.2">
      <c r="C329" s="101"/>
    </row>
    <row r="330" spans="3:3" x14ac:dyDescent="0.2">
      <c r="C330" s="101"/>
    </row>
    <row r="331" spans="3:3" x14ac:dyDescent="0.2">
      <c r="C331" s="101"/>
    </row>
    <row r="332" spans="3:3" x14ac:dyDescent="0.2">
      <c r="C332" s="101"/>
    </row>
    <row r="333" spans="3:3" x14ac:dyDescent="0.2">
      <c r="C333" s="101"/>
    </row>
    <row r="334" spans="3:3" x14ac:dyDescent="0.2">
      <c r="C334" s="101"/>
    </row>
    <row r="335" spans="3:3" x14ac:dyDescent="0.2">
      <c r="C335" s="101"/>
    </row>
    <row r="336" spans="3:3" x14ac:dyDescent="0.2">
      <c r="C336" s="101"/>
    </row>
    <row r="337" spans="3:3" x14ac:dyDescent="0.2">
      <c r="C337" s="101"/>
    </row>
    <row r="338" spans="3:3" x14ac:dyDescent="0.2">
      <c r="C338" s="101"/>
    </row>
    <row r="339" spans="3:3" x14ac:dyDescent="0.2">
      <c r="C339" s="101"/>
    </row>
    <row r="340" spans="3:3" x14ac:dyDescent="0.2">
      <c r="C340" s="101"/>
    </row>
    <row r="341" spans="3:3" x14ac:dyDescent="0.2">
      <c r="C341" s="101"/>
    </row>
    <row r="342" spans="3:3" x14ac:dyDescent="0.2">
      <c r="C342" s="101"/>
    </row>
    <row r="343" spans="3:3" x14ac:dyDescent="0.2">
      <c r="C343" s="101"/>
    </row>
    <row r="344" spans="3:3" x14ac:dyDescent="0.2">
      <c r="C344" s="101"/>
    </row>
    <row r="345" spans="3:3" x14ac:dyDescent="0.2">
      <c r="C345" s="101"/>
    </row>
    <row r="346" spans="3:3" x14ac:dyDescent="0.2">
      <c r="C346" s="101"/>
    </row>
    <row r="347" spans="3:3" x14ac:dyDescent="0.2">
      <c r="C347" s="101"/>
    </row>
    <row r="348" spans="3:3" x14ac:dyDescent="0.2">
      <c r="C348" s="101"/>
    </row>
    <row r="349" spans="3:3" x14ac:dyDescent="0.2">
      <c r="C349" s="101"/>
    </row>
    <row r="350" spans="3:3" x14ac:dyDescent="0.2">
      <c r="C350" s="101"/>
    </row>
    <row r="351" spans="3:3" x14ac:dyDescent="0.2">
      <c r="C351" s="101"/>
    </row>
    <row r="352" spans="3:3" x14ac:dyDescent="0.2">
      <c r="C352" s="101"/>
    </row>
    <row r="353" spans="3:3" x14ac:dyDescent="0.2">
      <c r="C353" s="101"/>
    </row>
    <row r="354" spans="3:3" x14ac:dyDescent="0.2">
      <c r="C354" s="101"/>
    </row>
    <row r="355" spans="3:3" x14ac:dyDescent="0.2">
      <c r="C355" s="101"/>
    </row>
    <row r="356" spans="3:3" x14ac:dyDescent="0.2">
      <c r="C356" s="101"/>
    </row>
    <row r="357" spans="3:3" x14ac:dyDescent="0.2">
      <c r="C357" s="101"/>
    </row>
    <row r="358" spans="3:3" x14ac:dyDescent="0.2">
      <c r="C358" s="101"/>
    </row>
    <row r="359" spans="3:3" x14ac:dyDescent="0.2">
      <c r="C359" s="101"/>
    </row>
    <row r="360" spans="3:3" x14ac:dyDescent="0.2">
      <c r="C360" s="101"/>
    </row>
    <row r="361" spans="3:3" x14ac:dyDescent="0.2">
      <c r="C361" s="101"/>
    </row>
    <row r="362" spans="3:3" x14ac:dyDescent="0.2">
      <c r="C362" s="101"/>
    </row>
    <row r="363" spans="3:3" x14ac:dyDescent="0.2">
      <c r="C363" s="101"/>
    </row>
    <row r="364" spans="3:3" x14ac:dyDescent="0.2">
      <c r="C364" s="101"/>
    </row>
    <row r="365" spans="3:3" x14ac:dyDescent="0.2">
      <c r="C365" s="101"/>
    </row>
    <row r="366" spans="3:3" x14ac:dyDescent="0.2">
      <c r="C366" s="101"/>
    </row>
    <row r="367" spans="3:3" x14ac:dyDescent="0.2">
      <c r="C367" s="101"/>
    </row>
    <row r="368" spans="3:3" x14ac:dyDescent="0.2">
      <c r="C368" s="101"/>
    </row>
    <row r="369" spans="3:3" x14ac:dyDescent="0.2">
      <c r="C369" s="101"/>
    </row>
    <row r="370" spans="3:3" x14ac:dyDescent="0.2">
      <c r="C370" s="101"/>
    </row>
    <row r="371" spans="3:3" x14ac:dyDescent="0.2">
      <c r="C371" s="101"/>
    </row>
    <row r="372" spans="3:3" x14ac:dyDescent="0.2">
      <c r="C372" s="101"/>
    </row>
    <row r="373" spans="3:3" x14ac:dyDescent="0.2">
      <c r="C373" s="101"/>
    </row>
    <row r="374" spans="3:3" x14ac:dyDescent="0.2">
      <c r="C374" s="101"/>
    </row>
    <row r="375" spans="3:3" x14ac:dyDescent="0.2">
      <c r="C375" s="101"/>
    </row>
    <row r="376" spans="3:3" x14ac:dyDescent="0.2">
      <c r="C376" s="101"/>
    </row>
    <row r="377" spans="3:3" x14ac:dyDescent="0.2">
      <c r="C377" s="101"/>
    </row>
    <row r="378" spans="3:3" x14ac:dyDescent="0.2">
      <c r="C378" s="101"/>
    </row>
    <row r="379" spans="3:3" x14ac:dyDescent="0.2">
      <c r="C379" s="101"/>
    </row>
    <row r="380" spans="3:3" x14ac:dyDescent="0.2">
      <c r="C380" s="101"/>
    </row>
    <row r="381" spans="3:3" x14ac:dyDescent="0.2">
      <c r="C381" s="101"/>
    </row>
    <row r="382" spans="3:3" x14ac:dyDescent="0.2">
      <c r="C382" s="101"/>
    </row>
    <row r="383" spans="3:3" x14ac:dyDescent="0.2">
      <c r="C383" s="101"/>
    </row>
    <row r="384" spans="3:3" x14ac:dyDescent="0.2">
      <c r="C384" s="101"/>
    </row>
    <row r="385" spans="3:3" x14ac:dyDescent="0.2">
      <c r="C385" s="101"/>
    </row>
    <row r="386" spans="3:3" x14ac:dyDescent="0.2">
      <c r="C386" s="101"/>
    </row>
    <row r="387" spans="3:3" x14ac:dyDescent="0.2">
      <c r="C387" s="101"/>
    </row>
    <row r="388" spans="3:3" x14ac:dyDescent="0.2">
      <c r="C388" s="101"/>
    </row>
    <row r="389" spans="3:3" x14ac:dyDescent="0.2">
      <c r="C389" s="101"/>
    </row>
    <row r="390" spans="3:3" x14ac:dyDescent="0.2">
      <c r="C390" s="101"/>
    </row>
    <row r="391" spans="3:3" x14ac:dyDescent="0.2">
      <c r="C391" s="101"/>
    </row>
    <row r="392" spans="3:3" x14ac:dyDescent="0.2">
      <c r="C392" s="101"/>
    </row>
    <row r="393" spans="3:3" x14ac:dyDescent="0.2">
      <c r="C393" s="101"/>
    </row>
    <row r="394" spans="3:3" x14ac:dyDescent="0.2">
      <c r="C394" s="101"/>
    </row>
    <row r="395" spans="3:3" x14ac:dyDescent="0.2">
      <c r="C395" s="101"/>
    </row>
    <row r="396" spans="3:3" x14ac:dyDescent="0.2">
      <c r="C396" s="101"/>
    </row>
    <row r="397" spans="3:3" x14ac:dyDescent="0.2">
      <c r="C397" s="101"/>
    </row>
    <row r="398" spans="3:3" x14ac:dyDescent="0.2">
      <c r="C398" s="101"/>
    </row>
    <row r="399" spans="3:3" x14ac:dyDescent="0.2">
      <c r="C399" s="101"/>
    </row>
    <row r="400" spans="3:3" x14ac:dyDescent="0.2">
      <c r="C400" s="101"/>
    </row>
    <row r="401" spans="3:3" x14ac:dyDescent="0.2">
      <c r="C401" s="101"/>
    </row>
    <row r="402" spans="3:3" x14ac:dyDescent="0.2">
      <c r="C402" s="101"/>
    </row>
    <row r="403" spans="3:3" x14ac:dyDescent="0.2">
      <c r="C403" s="101"/>
    </row>
    <row r="404" spans="3:3" x14ac:dyDescent="0.2">
      <c r="C404" s="101"/>
    </row>
    <row r="405" spans="3:3" x14ac:dyDescent="0.2">
      <c r="C405" s="101"/>
    </row>
    <row r="406" spans="3:3" x14ac:dyDescent="0.2">
      <c r="C406" s="101"/>
    </row>
    <row r="407" spans="3:3" x14ac:dyDescent="0.2">
      <c r="C407" s="101"/>
    </row>
    <row r="408" spans="3:3" x14ac:dyDescent="0.2">
      <c r="C408" s="101"/>
    </row>
    <row r="409" spans="3:3" x14ac:dyDescent="0.2">
      <c r="C409" s="101"/>
    </row>
    <row r="410" spans="3:3" x14ac:dyDescent="0.2">
      <c r="C410" s="101"/>
    </row>
    <row r="411" spans="3:3" x14ac:dyDescent="0.2">
      <c r="C411" s="101"/>
    </row>
    <row r="412" spans="3:3" x14ac:dyDescent="0.2">
      <c r="C412" s="101"/>
    </row>
    <row r="413" spans="3:3" x14ac:dyDescent="0.2">
      <c r="C413" s="101"/>
    </row>
    <row r="414" spans="3:3" x14ac:dyDescent="0.2">
      <c r="C414" s="101"/>
    </row>
    <row r="415" spans="3:3" x14ac:dyDescent="0.2">
      <c r="C415" s="101"/>
    </row>
    <row r="416" spans="3:3" x14ac:dyDescent="0.2">
      <c r="C416" s="101"/>
    </row>
    <row r="417" spans="3:3" x14ac:dyDescent="0.2">
      <c r="C417" s="101"/>
    </row>
    <row r="418" spans="3:3" x14ac:dyDescent="0.2">
      <c r="C418" s="101"/>
    </row>
    <row r="419" spans="3:3" x14ac:dyDescent="0.2">
      <c r="C419" s="101"/>
    </row>
    <row r="420" spans="3:3" x14ac:dyDescent="0.2">
      <c r="C420" s="101"/>
    </row>
    <row r="421" spans="3:3" x14ac:dyDescent="0.2">
      <c r="C421" s="101"/>
    </row>
    <row r="422" spans="3:3" x14ac:dyDescent="0.2">
      <c r="C422" s="101"/>
    </row>
    <row r="423" spans="3:3" x14ac:dyDescent="0.2">
      <c r="C423" s="101"/>
    </row>
    <row r="424" spans="3:3" x14ac:dyDescent="0.2">
      <c r="C424" s="101"/>
    </row>
    <row r="425" spans="3:3" x14ac:dyDescent="0.2">
      <c r="C425" s="101"/>
    </row>
    <row r="426" spans="3:3" x14ac:dyDescent="0.2">
      <c r="C426" s="101"/>
    </row>
    <row r="427" spans="3:3" x14ac:dyDescent="0.2">
      <c r="C427" s="101"/>
    </row>
    <row r="428" spans="3:3" x14ac:dyDescent="0.2">
      <c r="C428" s="101"/>
    </row>
    <row r="429" spans="3:3" x14ac:dyDescent="0.2">
      <c r="C429" s="101"/>
    </row>
    <row r="430" spans="3:3" x14ac:dyDescent="0.2">
      <c r="C430" s="101"/>
    </row>
    <row r="431" spans="3:3" x14ac:dyDescent="0.2">
      <c r="C431" s="101"/>
    </row>
    <row r="432" spans="3:3" x14ac:dyDescent="0.2">
      <c r="C432" s="101"/>
    </row>
    <row r="433" spans="3:3" x14ac:dyDescent="0.2">
      <c r="C433" s="101"/>
    </row>
    <row r="434" spans="3:3" x14ac:dyDescent="0.2">
      <c r="C434" s="101"/>
    </row>
    <row r="435" spans="3:3" x14ac:dyDescent="0.2">
      <c r="C435" s="101"/>
    </row>
    <row r="436" spans="3:3" x14ac:dyDescent="0.2">
      <c r="C436" s="101"/>
    </row>
    <row r="437" spans="3:3" x14ac:dyDescent="0.2">
      <c r="C437" s="101"/>
    </row>
    <row r="438" spans="3:3" x14ac:dyDescent="0.2">
      <c r="C438" s="101"/>
    </row>
    <row r="439" spans="3:3" x14ac:dyDescent="0.2">
      <c r="C439" s="101"/>
    </row>
    <row r="440" spans="3:3" x14ac:dyDescent="0.2">
      <c r="C440" s="101"/>
    </row>
    <row r="441" spans="3:3" x14ac:dyDescent="0.2">
      <c r="C441" s="101"/>
    </row>
    <row r="442" spans="3:3" x14ac:dyDescent="0.2">
      <c r="C442" s="101"/>
    </row>
    <row r="443" spans="3:3" x14ac:dyDescent="0.2">
      <c r="C443" s="101"/>
    </row>
    <row r="444" spans="3:3" x14ac:dyDescent="0.2">
      <c r="C444" s="101"/>
    </row>
    <row r="445" spans="3:3" x14ac:dyDescent="0.2">
      <c r="C445" s="101"/>
    </row>
    <row r="446" spans="3:3" x14ac:dyDescent="0.2">
      <c r="C446" s="101"/>
    </row>
    <row r="447" spans="3:3" x14ac:dyDescent="0.2">
      <c r="C447" s="101"/>
    </row>
    <row r="448" spans="3:3" x14ac:dyDescent="0.2">
      <c r="C448" s="101"/>
    </row>
    <row r="449" spans="3:3" x14ac:dyDescent="0.2">
      <c r="C449" s="101"/>
    </row>
    <row r="450" spans="3:3" x14ac:dyDescent="0.2">
      <c r="C450" s="101"/>
    </row>
    <row r="451" spans="3:3" x14ac:dyDescent="0.2">
      <c r="C451" s="101"/>
    </row>
    <row r="452" spans="3:3" x14ac:dyDescent="0.2">
      <c r="C452" s="101"/>
    </row>
    <row r="453" spans="3:3" x14ac:dyDescent="0.2">
      <c r="C453" s="101"/>
    </row>
    <row r="454" spans="3:3" x14ac:dyDescent="0.2">
      <c r="C454" s="101"/>
    </row>
    <row r="455" spans="3:3" x14ac:dyDescent="0.2">
      <c r="C455" s="101"/>
    </row>
    <row r="456" spans="3:3" x14ac:dyDescent="0.2">
      <c r="C456" s="101"/>
    </row>
    <row r="457" spans="3:3" x14ac:dyDescent="0.2">
      <c r="C457" s="101"/>
    </row>
    <row r="458" spans="3:3" x14ac:dyDescent="0.2">
      <c r="C458" s="101"/>
    </row>
    <row r="459" spans="3:3" x14ac:dyDescent="0.2">
      <c r="C459" s="101"/>
    </row>
    <row r="460" spans="3:3" x14ac:dyDescent="0.2">
      <c r="C460" s="101"/>
    </row>
    <row r="461" spans="3:3" x14ac:dyDescent="0.2">
      <c r="C461" s="101"/>
    </row>
    <row r="462" spans="3:3" x14ac:dyDescent="0.2">
      <c r="C462" s="101"/>
    </row>
    <row r="463" spans="3:3" x14ac:dyDescent="0.2">
      <c r="C463" s="101"/>
    </row>
    <row r="464" spans="3:3" x14ac:dyDescent="0.2">
      <c r="C464" s="101"/>
    </row>
    <row r="465" spans="3:3" x14ac:dyDescent="0.2">
      <c r="C465" s="101"/>
    </row>
    <row r="466" spans="3:3" x14ac:dyDescent="0.2">
      <c r="C466" s="101"/>
    </row>
    <row r="467" spans="3:3" x14ac:dyDescent="0.2">
      <c r="C467" s="101"/>
    </row>
    <row r="468" spans="3:3" x14ac:dyDescent="0.2">
      <c r="C468" s="101"/>
    </row>
    <row r="469" spans="3:3" x14ac:dyDescent="0.2">
      <c r="C469" s="101"/>
    </row>
    <row r="470" spans="3:3" x14ac:dyDescent="0.2">
      <c r="C470" s="101"/>
    </row>
    <row r="471" spans="3:3" x14ac:dyDescent="0.2">
      <c r="C471" s="101"/>
    </row>
    <row r="472" spans="3:3" x14ac:dyDescent="0.2">
      <c r="C472" s="101"/>
    </row>
    <row r="473" spans="3:3" x14ac:dyDescent="0.2">
      <c r="C473" s="101"/>
    </row>
    <row r="474" spans="3:3" x14ac:dyDescent="0.2">
      <c r="C474" s="101"/>
    </row>
    <row r="475" spans="3:3" x14ac:dyDescent="0.2">
      <c r="C475" s="101"/>
    </row>
    <row r="476" spans="3:3" x14ac:dyDescent="0.2">
      <c r="C476" s="101"/>
    </row>
    <row r="477" spans="3:3" x14ac:dyDescent="0.2">
      <c r="C477" s="101"/>
    </row>
    <row r="478" spans="3:3" x14ac:dyDescent="0.2">
      <c r="C478" s="101"/>
    </row>
    <row r="479" spans="3:3" x14ac:dyDescent="0.2">
      <c r="C479" s="101"/>
    </row>
    <row r="480" spans="3:3" x14ac:dyDescent="0.2">
      <c r="C480" s="101"/>
    </row>
    <row r="481" spans="3:3" x14ac:dyDescent="0.2">
      <c r="C481" s="101"/>
    </row>
    <row r="482" spans="3:3" x14ac:dyDescent="0.2">
      <c r="C482" s="101"/>
    </row>
    <row r="483" spans="3:3" x14ac:dyDescent="0.2">
      <c r="C483" s="101"/>
    </row>
    <row r="484" spans="3:3" x14ac:dyDescent="0.2">
      <c r="C484" s="101"/>
    </row>
    <row r="485" spans="3:3" x14ac:dyDescent="0.2">
      <c r="C485" s="101"/>
    </row>
    <row r="486" spans="3:3" x14ac:dyDescent="0.2">
      <c r="C486" s="101"/>
    </row>
    <row r="487" spans="3:3" x14ac:dyDescent="0.2">
      <c r="C487" s="101"/>
    </row>
    <row r="488" spans="3:3" x14ac:dyDescent="0.2">
      <c r="C488" s="101"/>
    </row>
    <row r="489" spans="3:3" x14ac:dyDescent="0.2">
      <c r="C489" s="101"/>
    </row>
    <row r="490" spans="3:3" x14ac:dyDescent="0.2">
      <c r="C490" s="101"/>
    </row>
    <row r="491" spans="3:3" x14ac:dyDescent="0.2">
      <c r="C491" s="101"/>
    </row>
    <row r="492" spans="3:3" x14ac:dyDescent="0.2">
      <c r="C492" s="101"/>
    </row>
    <row r="493" spans="3:3" x14ac:dyDescent="0.2">
      <c r="C493" s="101"/>
    </row>
    <row r="494" spans="3:3" x14ac:dyDescent="0.2">
      <c r="C494" s="101"/>
    </row>
    <row r="495" spans="3:3" x14ac:dyDescent="0.2">
      <c r="C495" s="101"/>
    </row>
    <row r="496" spans="3:3" x14ac:dyDescent="0.2">
      <c r="C496" s="101"/>
    </row>
    <row r="497" spans="3:3" x14ac:dyDescent="0.2">
      <c r="C497" s="101"/>
    </row>
    <row r="498" spans="3:3" x14ac:dyDescent="0.2">
      <c r="C498" s="101"/>
    </row>
    <row r="499" spans="3:3" x14ac:dyDescent="0.2">
      <c r="C499" s="101"/>
    </row>
    <row r="500" spans="3:3" x14ac:dyDescent="0.2">
      <c r="C500" s="101"/>
    </row>
    <row r="501" spans="3:3" x14ac:dyDescent="0.2">
      <c r="C501" s="101"/>
    </row>
    <row r="502" spans="3:3" x14ac:dyDescent="0.2">
      <c r="C502" s="101"/>
    </row>
    <row r="503" spans="3:3" x14ac:dyDescent="0.2">
      <c r="C503" s="101"/>
    </row>
    <row r="504" spans="3:3" x14ac:dyDescent="0.2">
      <c r="C504" s="101"/>
    </row>
    <row r="505" spans="3:3" x14ac:dyDescent="0.2">
      <c r="C505" s="101"/>
    </row>
    <row r="506" spans="3:3" x14ac:dyDescent="0.2">
      <c r="C506" s="101"/>
    </row>
    <row r="507" spans="3:3" x14ac:dyDescent="0.2">
      <c r="C507" s="101"/>
    </row>
    <row r="508" spans="3:3" x14ac:dyDescent="0.2">
      <c r="C508" s="101"/>
    </row>
    <row r="509" spans="3:3" x14ac:dyDescent="0.2">
      <c r="C509" s="101"/>
    </row>
    <row r="510" spans="3:3" x14ac:dyDescent="0.2">
      <c r="C510" s="101"/>
    </row>
    <row r="511" spans="3:3" x14ac:dyDescent="0.2">
      <c r="C511" s="101"/>
    </row>
    <row r="512" spans="3:3" x14ac:dyDescent="0.2">
      <c r="C512" s="101"/>
    </row>
    <row r="513" spans="3:3" x14ac:dyDescent="0.2">
      <c r="C513" s="101"/>
    </row>
    <row r="514" spans="3:3" x14ac:dyDescent="0.2">
      <c r="C514" s="101"/>
    </row>
    <row r="515" spans="3:3" x14ac:dyDescent="0.2">
      <c r="C515" s="101"/>
    </row>
    <row r="516" spans="3:3" x14ac:dyDescent="0.2">
      <c r="C516" s="101"/>
    </row>
    <row r="517" spans="3:3" x14ac:dyDescent="0.2">
      <c r="C517" s="101"/>
    </row>
    <row r="518" spans="3:3" x14ac:dyDescent="0.2">
      <c r="C518" s="101"/>
    </row>
    <row r="519" spans="3:3" x14ac:dyDescent="0.2">
      <c r="C519" s="101"/>
    </row>
    <row r="520" spans="3:3" x14ac:dyDescent="0.2">
      <c r="C520" s="101"/>
    </row>
    <row r="521" spans="3:3" x14ac:dyDescent="0.2">
      <c r="C521" s="101"/>
    </row>
    <row r="522" spans="3:3" x14ac:dyDescent="0.2">
      <c r="C522" s="101"/>
    </row>
    <row r="523" spans="3:3" x14ac:dyDescent="0.2">
      <c r="C523" s="101"/>
    </row>
    <row r="524" spans="3:3" x14ac:dyDescent="0.2">
      <c r="C524" s="101"/>
    </row>
    <row r="525" spans="3:3" x14ac:dyDescent="0.2">
      <c r="C525" s="101"/>
    </row>
    <row r="526" spans="3:3" x14ac:dyDescent="0.2">
      <c r="C526" s="101"/>
    </row>
    <row r="527" spans="3:3" x14ac:dyDescent="0.2">
      <c r="C527" s="101"/>
    </row>
    <row r="528" spans="3:3" x14ac:dyDescent="0.2">
      <c r="C528" s="101"/>
    </row>
    <row r="529" spans="3:3" x14ac:dyDescent="0.2">
      <c r="C529" s="101"/>
    </row>
    <row r="530" spans="3:3" x14ac:dyDescent="0.2">
      <c r="C530" s="101"/>
    </row>
    <row r="531" spans="3:3" x14ac:dyDescent="0.2">
      <c r="C531" s="101"/>
    </row>
    <row r="532" spans="3:3" x14ac:dyDescent="0.2">
      <c r="C532" s="101"/>
    </row>
    <row r="533" spans="3:3" x14ac:dyDescent="0.2">
      <c r="C533" s="101"/>
    </row>
    <row r="534" spans="3:3" x14ac:dyDescent="0.2">
      <c r="C534" s="101"/>
    </row>
    <row r="535" spans="3:3" x14ac:dyDescent="0.2">
      <c r="C535" s="101"/>
    </row>
    <row r="536" spans="3:3" x14ac:dyDescent="0.2">
      <c r="C536" s="101"/>
    </row>
    <row r="537" spans="3:3" x14ac:dyDescent="0.2">
      <c r="C537" s="101"/>
    </row>
    <row r="538" spans="3:3" x14ac:dyDescent="0.2">
      <c r="C538" s="101"/>
    </row>
    <row r="539" spans="3:3" x14ac:dyDescent="0.2">
      <c r="C539" s="101"/>
    </row>
    <row r="540" spans="3:3" x14ac:dyDescent="0.2">
      <c r="C540" s="101"/>
    </row>
    <row r="541" spans="3:3" x14ac:dyDescent="0.2">
      <c r="C541" s="101"/>
    </row>
    <row r="542" spans="3:3" x14ac:dyDescent="0.2">
      <c r="C542" s="101"/>
    </row>
    <row r="543" spans="3:3" x14ac:dyDescent="0.2">
      <c r="C543" s="101"/>
    </row>
    <row r="544" spans="3:3" x14ac:dyDescent="0.2">
      <c r="C544" s="101"/>
    </row>
    <row r="545" spans="3:3" x14ac:dyDescent="0.2">
      <c r="C545" s="101"/>
    </row>
    <row r="546" spans="3:3" x14ac:dyDescent="0.2">
      <c r="C546" s="101"/>
    </row>
    <row r="547" spans="3:3" x14ac:dyDescent="0.2">
      <c r="C547" s="101"/>
    </row>
    <row r="548" spans="3:3" x14ac:dyDescent="0.2">
      <c r="C548" s="101"/>
    </row>
    <row r="549" spans="3:3" x14ac:dyDescent="0.2">
      <c r="C549" s="101"/>
    </row>
    <row r="550" spans="3:3" x14ac:dyDescent="0.2">
      <c r="C550" s="101"/>
    </row>
    <row r="551" spans="3:3" x14ac:dyDescent="0.2">
      <c r="C551" s="101"/>
    </row>
    <row r="552" spans="3:3" x14ac:dyDescent="0.2">
      <c r="C552" s="101"/>
    </row>
    <row r="553" spans="3:3" x14ac:dyDescent="0.2">
      <c r="C553" s="101"/>
    </row>
    <row r="554" spans="3:3" x14ac:dyDescent="0.2">
      <c r="C554" s="101"/>
    </row>
    <row r="555" spans="3:3" x14ac:dyDescent="0.2">
      <c r="C555" s="101"/>
    </row>
    <row r="556" spans="3:3" x14ac:dyDescent="0.2">
      <c r="C556" s="101"/>
    </row>
    <row r="557" spans="3:3" x14ac:dyDescent="0.2">
      <c r="C557" s="101"/>
    </row>
    <row r="558" spans="3:3" x14ac:dyDescent="0.2">
      <c r="C558" s="101"/>
    </row>
    <row r="559" spans="3:3" x14ac:dyDescent="0.2">
      <c r="C559" s="101"/>
    </row>
    <row r="560" spans="3:3" x14ac:dyDescent="0.2">
      <c r="C560" s="101"/>
    </row>
    <row r="561" spans="3:3" x14ac:dyDescent="0.2">
      <c r="C561" s="101"/>
    </row>
    <row r="562" spans="3:3" x14ac:dyDescent="0.2">
      <c r="C562" s="101"/>
    </row>
    <row r="563" spans="3:3" x14ac:dyDescent="0.2">
      <c r="C563" s="101"/>
    </row>
    <row r="564" spans="3:3" x14ac:dyDescent="0.2">
      <c r="C564" s="101"/>
    </row>
    <row r="565" spans="3:3" x14ac:dyDescent="0.2">
      <c r="C565" s="101"/>
    </row>
    <row r="566" spans="3:3" x14ac:dyDescent="0.2">
      <c r="C566" s="101"/>
    </row>
    <row r="567" spans="3:3" x14ac:dyDescent="0.2">
      <c r="C567" s="101"/>
    </row>
    <row r="568" spans="3:3" x14ac:dyDescent="0.2">
      <c r="C568" s="101"/>
    </row>
    <row r="569" spans="3:3" x14ac:dyDescent="0.2">
      <c r="C569" s="101"/>
    </row>
    <row r="570" spans="3:3" x14ac:dyDescent="0.2">
      <c r="C570" s="101"/>
    </row>
    <row r="571" spans="3:3" x14ac:dyDescent="0.2">
      <c r="C571" s="101"/>
    </row>
    <row r="572" spans="3:3" x14ac:dyDescent="0.2">
      <c r="C572" s="101"/>
    </row>
    <row r="573" spans="3:3" x14ac:dyDescent="0.2">
      <c r="C573" s="101"/>
    </row>
    <row r="574" spans="3:3" x14ac:dyDescent="0.2">
      <c r="C574" s="101"/>
    </row>
    <row r="575" spans="3:3" x14ac:dyDescent="0.2">
      <c r="C575" s="101"/>
    </row>
    <row r="576" spans="3:3" x14ac:dyDescent="0.2">
      <c r="C576" s="101"/>
    </row>
    <row r="577" spans="3:3" x14ac:dyDescent="0.2">
      <c r="C577" s="101"/>
    </row>
    <row r="578" spans="3:3" x14ac:dyDescent="0.2">
      <c r="C578" s="101"/>
    </row>
    <row r="579" spans="3:3" x14ac:dyDescent="0.2">
      <c r="C579" s="101"/>
    </row>
    <row r="580" spans="3:3" x14ac:dyDescent="0.2">
      <c r="C580" s="101"/>
    </row>
    <row r="581" spans="3:3" x14ac:dyDescent="0.2">
      <c r="C581" s="101"/>
    </row>
    <row r="582" spans="3:3" x14ac:dyDescent="0.2">
      <c r="C582" s="101"/>
    </row>
    <row r="583" spans="3:3" x14ac:dyDescent="0.2">
      <c r="C583" s="101"/>
    </row>
    <row r="584" spans="3:3" x14ac:dyDescent="0.2">
      <c r="C584" s="101"/>
    </row>
    <row r="585" spans="3:3" x14ac:dyDescent="0.2">
      <c r="C585" s="101"/>
    </row>
    <row r="586" spans="3:3" x14ac:dyDescent="0.2">
      <c r="C586" s="101"/>
    </row>
    <row r="587" spans="3:3" x14ac:dyDescent="0.2">
      <c r="C587" s="101"/>
    </row>
    <row r="588" spans="3:3" x14ac:dyDescent="0.2">
      <c r="C588" s="101"/>
    </row>
    <row r="589" spans="3:3" x14ac:dyDescent="0.2">
      <c r="C589" s="101"/>
    </row>
    <row r="590" spans="3:3" x14ac:dyDescent="0.2">
      <c r="C590" s="101"/>
    </row>
    <row r="591" spans="3:3" x14ac:dyDescent="0.2">
      <c r="C591" s="101"/>
    </row>
    <row r="592" spans="3:3" x14ac:dyDescent="0.2">
      <c r="C592" s="101"/>
    </row>
    <row r="593" spans="3:3" x14ac:dyDescent="0.2">
      <c r="C593" s="101"/>
    </row>
    <row r="594" spans="3:3" x14ac:dyDescent="0.2">
      <c r="C594" s="101"/>
    </row>
    <row r="595" spans="3:3" x14ac:dyDescent="0.2">
      <c r="C595" s="101"/>
    </row>
    <row r="596" spans="3:3" x14ac:dyDescent="0.2">
      <c r="C596" s="101"/>
    </row>
    <row r="597" spans="3:3" x14ac:dyDescent="0.2">
      <c r="C597" s="101"/>
    </row>
    <row r="598" spans="3:3" x14ac:dyDescent="0.2">
      <c r="C598" s="101"/>
    </row>
    <row r="599" spans="3:3" x14ac:dyDescent="0.2">
      <c r="C599" s="101"/>
    </row>
    <row r="600" spans="3:3" x14ac:dyDescent="0.2">
      <c r="C600" s="101"/>
    </row>
    <row r="601" spans="3:3" x14ac:dyDescent="0.2">
      <c r="C601" s="101"/>
    </row>
    <row r="602" spans="3:3" x14ac:dyDescent="0.2">
      <c r="C602" s="101"/>
    </row>
    <row r="603" spans="3:3" x14ac:dyDescent="0.2">
      <c r="C603" s="101"/>
    </row>
    <row r="604" spans="3:3" x14ac:dyDescent="0.2">
      <c r="C604" s="101"/>
    </row>
    <row r="605" spans="3:3" x14ac:dyDescent="0.2">
      <c r="C605" s="101"/>
    </row>
    <row r="606" spans="3:3" x14ac:dyDescent="0.2">
      <c r="C606" s="101"/>
    </row>
    <row r="607" spans="3:3" x14ac:dyDescent="0.2">
      <c r="C607" s="101"/>
    </row>
    <row r="608" spans="3:3" x14ac:dyDescent="0.2">
      <c r="C608" s="101"/>
    </row>
    <row r="609" spans="3:3" x14ac:dyDescent="0.2">
      <c r="C609" s="101"/>
    </row>
    <row r="610" spans="3:3" x14ac:dyDescent="0.2">
      <c r="C610" s="101"/>
    </row>
    <row r="611" spans="3:3" x14ac:dyDescent="0.2">
      <c r="C611" s="101"/>
    </row>
    <row r="612" spans="3:3" x14ac:dyDescent="0.2">
      <c r="C612" s="101"/>
    </row>
    <row r="613" spans="3:3" x14ac:dyDescent="0.2">
      <c r="C613" s="101"/>
    </row>
    <row r="614" spans="3:3" x14ac:dyDescent="0.2">
      <c r="C614" s="101"/>
    </row>
    <row r="615" spans="3:3" x14ac:dyDescent="0.2">
      <c r="C615" s="101"/>
    </row>
    <row r="616" spans="3:3" x14ac:dyDescent="0.2">
      <c r="C616" s="101"/>
    </row>
    <row r="617" spans="3:3" x14ac:dyDescent="0.2">
      <c r="C617" s="101"/>
    </row>
    <row r="618" spans="3:3" x14ac:dyDescent="0.2">
      <c r="C618" s="101"/>
    </row>
    <row r="619" spans="3:3" x14ac:dyDescent="0.2">
      <c r="C619" s="101"/>
    </row>
    <row r="620" spans="3:3" x14ac:dyDescent="0.2">
      <c r="C620" s="101"/>
    </row>
    <row r="621" spans="3:3" x14ac:dyDescent="0.2">
      <c r="C621" s="101"/>
    </row>
    <row r="622" spans="3:3" x14ac:dyDescent="0.2">
      <c r="C622" s="101"/>
    </row>
    <row r="623" spans="3:3" x14ac:dyDescent="0.2">
      <c r="C623" s="101"/>
    </row>
    <row r="624" spans="3:3" x14ac:dyDescent="0.2">
      <c r="C624" s="101"/>
    </row>
    <row r="625" spans="3:3" x14ac:dyDescent="0.2">
      <c r="C625" s="101"/>
    </row>
    <row r="626" spans="3:3" x14ac:dyDescent="0.2">
      <c r="C626" s="101"/>
    </row>
    <row r="627" spans="3:3" x14ac:dyDescent="0.2">
      <c r="C627" s="101"/>
    </row>
    <row r="628" spans="3:3" x14ac:dyDescent="0.2">
      <c r="C628" s="101"/>
    </row>
    <row r="629" spans="3:3" x14ac:dyDescent="0.2">
      <c r="C629" s="101"/>
    </row>
    <row r="630" spans="3:3" x14ac:dyDescent="0.2">
      <c r="C630" s="101"/>
    </row>
    <row r="631" spans="3:3" x14ac:dyDescent="0.2">
      <c r="C631" s="101"/>
    </row>
    <row r="632" spans="3:3" x14ac:dyDescent="0.2">
      <c r="C632" s="101"/>
    </row>
    <row r="633" spans="3:3" x14ac:dyDescent="0.2">
      <c r="C633" s="101"/>
    </row>
    <row r="634" spans="3:3" x14ac:dyDescent="0.2">
      <c r="C634" s="101"/>
    </row>
    <row r="635" spans="3:3" x14ac:dyDescent="0.2">
      <c r="C635" s="101"/>
    </row>
    <row r="636" spans="3:3" x14ac:dyDescent="0.2">
      <c r="C636" s="101"/>
    </row>
    <row r="637" spans="3:3" x14ac:dyDescent="0.2">
      <c r="C637" s="101"/>
    </row>
    <row r="638" spans="3:3" x14ac:dyDescent="0.2">
      <c r="C638" s="101"/>
    </row>
    <row r="639" spans="3:3" x14ac:dyDescent="0.2">
      <c r="C639" s="101"/>
    </row>
    <row r="640" spans="3:3" x14ac:dyDescent="0.2">
      <c r="C640" s="101"/>
    </row>
    <row r="641" spans="3:3" x14ac:dyDescent="0.2">
      <c r="C641" s="101"/>
    </row>
    <row r="642" spans="3:3" x14ac:dyDescent="0.2">
      <c r="C642" s="101"/>
    </row>
    <row r="643" spans="3:3" x14ac:dyDescent="0.2">
      <c r="C643" s="101"/>
    </row>
    <row r="644" spans="3:3" x14ac:dyDescent="0.2">
      <c r="C644" s="101"/>
    </row>
    <row r="645" spans="3:3" x14ac:dyDescent="0.2">
      <c r="C645" s="101"/>
    </row>
    <row r="646" spans="3:3" x14ac:dyDescent="0.2">
      <c r="C646" s="101"/>
    </row>
    <row r="647" spans="3:3" x14ac:dyDescent="0.2">
      <c r="C647" s="101"/>
    </row>
    <row r="648" spans="3:3" x14ac:dyDescent="0.2">
      <c r="C648" s="101"/>
    </row>
    <row r="649" spans="3:3" x14ac:dyDescent="0.2">
      <c r="C649" s="101"/>
    </row>
    <row r="650" spans="3:3" x14ac:dyDescent="0.2">
      <c r="C650" s="101"/>
    </row>
    <row r="651" spans="3:3" x14ac:dyDescent="0.2">
      <c r="C651" s="101"/>
    </row>
    <row r="652" spans="3:3" x14ac:dyDescent="0.2">
      <c r="C652" s="101"/>
    </row>
    <row r="653" spans="3:3" x14ac:dyDescent="0.2">
      <c r="C653" s="101"/>
    </row>
    <row r="654" spans="3:3" x14ac:dyDescent="0.2">
      <c r="C654" s="101"/>
    </row>
    <row r="655" spans="3:3" x14ac:dyDescent="0.2">
      <c r="C655" s="101"/>
    </row>
    <row r="656" spans="3:3" x14ac:dyDescent="0.2">
      <c r="C656" s="101"/>
    </row>
    <row r="657" spans="3:3" x14ac:dyDescent="0.2">
      <c r="C657" s="101"/>
    </row>
    <row r="658" spans="3:3" x14ac:dyDescent="0.2">
      <c r="C658" s="101"/>
    </row>
    <row r="659" spans="3:3" x14ac:dyDescent="0.2">
      <c r="C659" s="101"/>
    </row>
    <row r="660" spans="3:3" x14ac:dyDescent="0.2">
      <c r="C660" s="101"/>
    </row>
    <row r="661" spans="3:3" x14ac:dyDescent="0.2">
      <c r="C661" s="101"/>
    </row>
    <row r="662" spans="3:3" x14ac:dyDescent="0.2">
      <c r="C662" s="101"/>
    </row>
    <row r="663" spans="3:3" x14ac:dyDescent="0.2">
      <c r="C663" s="101"/>
    </row>
    <row r="664" spans="3:3" x14ac:dyDescent="0.2">
      <c r="C664" s="101"/>
    </row>
    <row r="665" spans="3:3" x14ac:dyDescent="0.2">
      <c r="C665" s="101"/>
    </row>
    <row r="666" spans="3:3" x14ac:dyDescent="0.2">
      <c r="C666" s="101"/>
    </row>
    <row r="667" spans="3:3" x14ac:dyDescent="0.2">
      <c r="C667" s="101"/>
    </row>
    <row r="668" spans="3:3" x14ac:dyDescent="0.2">
      <c r="C668" s="101"/>
    </row>
    <row r="669" spans="3:3" x14ac:dyDescent="0.2">
      <c r="C669" s="101"/>
    </row>
    <row r="670" spans="3:3" x14ac:dyDescent="0.2">
      <c r="C670" s="101"/>
    </row>
    <row r="671" spans="3:3" x14ac:dyDescent="0.2">
      <c r="C671" s="101"/>
    </row>
    <row r="672" spans="3:3" x14ac:dyDescent="0.2">
      <c r="C672" s="101"/>
    </row>
    <row r="673" spans="3:3" x14ac:dyDescent="0.2">
      <c r="C673" s="101"/>
    </row>
    <row r="674" spans="3:3" x14ac:dyDescent="0.2">
      <c r="C674" s="101"/>
    </row>
    <row r="675" spans="3:3" x14ac:dyDescent="0.2">
      <c r="C675" s="101"/>
    </row>
    <row r="676" spans="3:3" x14ac:dyDescent="0.2">
      <c r="C676" s="101"/>
    </row>
    <row r="677" spans="3:3" x14ac:dyDescent="0.2">
      <c r="C677" s="101"/>
    </row>
    <row r="678" spans="3:3" x14ac:dyDescent="0.2">
      <c r="C678" s="101"/>
    </row>
    <row r="679" spans="3:3" x14ac:dyDescent="0.2">
      <c r="C679" s="101"/>
    </row>
    <row r="680" spans="3:3" x14ac:dyDescent="0.2">
      <c r="C680" s="101"/>
    </row>
    <row r="681" spans="3:3" x14ac:dyDescent="0.2">
      <c r="C681" s="101"/>
    </row>
    <row r="682" spans="3:3" x14ac:dyDescent="0.2">
      <c r="C682" s="101"/>
    </row>
    <row r="683" spans="3:3" x14ac:dyDescent="0.2">
      <c r="C683" s="101"/>
    </row>
    <row r="684" spans="3:3" x14ac:dyDescent="0.2">
      <c r="C684" s="101"/>
    </row>
    <row r="685" spans="3:3" x14ac:dyDescent="0.2">
      <c r="C685" s="101"/>
    </row>
    <row r="686" spans="3:3" x14ac:dyDescent="0.2">
      <c r="C686" s="101"/>
    </row>
    <row r="687" spans="3:3" x14ac:dyDescent="0.2">
      <c r="C687" s="101"/>
    </row>
    <row r="688" spans="3:3" x14ac:dyDescent="0.2">
      <c r="C688" s="101"/>
    </row>
    <row r="689" spans="3:3" x14ac:dyDescent="0.2">
      <c r="C689" s="101"/>
    </row>
    <row r="690" spans="3:3" x14ac:dyDescent="0.2">
      <c r="C690" s="101"/>
    </row>
    <row r="691" spans="3:3" x14ac:dyDescent="0.2">
      <c r="C691" s="101"/>
    </row>
    <row r="692" spans="3:3" x14ac:dyDescent="0.2">
      <c r="C692" s="101"/>
    </row>
    <row r="693" spans="3:3" x14ac:dyDescent="0.2">
      <c r="C693" s="101"/>
    </row>
    <row r="694" spans="3:3" x14ac:dyDescent="0.2">
      <c r="C694" s="101"/>
    </row>
    <row r="695" spans="3:3" x14ac:dyDescent="0.2">
      <c r="C695" s="101"/>
    </row>
    <row r="696" spans="3:3" x14ac:dyDescent="0.2">
      <c r="C696" s="101"/>
    </row>
    <row r="697" spans="3:3" x14ac:dyDescent="0.2">
      <c r="C697" s="101"/>
    </row>
    <row r="698" spans="3:3" x14ac:dyDescent="0.2">
      <c r="C698" s="101"/>
    </row>
    <row r="699" spans="3:3" x14ac:dyDescent="0.2">
      <c r="C699" s="101"/>
    </row>
    <row r="700" spans="3:3" x14ac:dyDescent="0.2">
      <c r="C700" s="101"/>
    </row>
    <row r="701" spans="3:3" x14ac:dyDescent="0.2">
      <c r="C701" s="101"/>
    </row>
    <row r="702" spans="3:3" x14ac:dyDescent="0.2">
      <c r="C702" s="101"/>
    </row>
    <row r="703" spans="3:3" x14ac:dyDescent="0.2">
      <c r="C703" s="101"/>
    </row>
    <row r="704" spans="3:3" x14ac:dyDescent="0.2">
      <c r="C704" s="101"/>
    </row>
    <row r="705" spans="3:3" x14ac:dyDescent="0.2">
      <c r="C705" s="101"/>
    </row>
    <row r="706" spans="3:3" x14ac:dyDescent="0.2">
      <c r="C706" s="101"/>
    </row>
    <row r="707" spans="3:3" x14ac:dyDescent="0.2">
      <c r="C707" s="101"/>
    </row>
    <row r="708" spans="3:3" x14ac:dyDescent="0.2">
      <c r="C708" s="101"/>
    </row>
    <row r="709" spans="3:3" x14ac:dyDescent="0.2">
      <c r="C709" s="101"/>
    </row>
    <row r="710" spans="3:3" x14ac:dyDescent="0.2">
      <c r="C710" s="101"/>
    </row>
    <row r="711" spans="3:3" x14ac:dyDescent="0.2">
      <c r="C711" s="101"/>
    </row>
    <row r="712" spans="3:3" x14ac:dyDescent="0.2">
      <c r="C712" s="101"/>
    </row>
    <row r="713" spans="3:3" x14ac:dyDescent="0.2">
      <c r="C713" s="101"/>
    </row>
    <row r="714" spans="3:3" x14ac:dyDescent="0.2">
      <c r="C714" s="101"/>
    </row>
    <row r="715" spans="3:3" x14ac:dyDescent="0.2">
      <c r="C715" s="101"/>
    </row>
    <row r="716" spans="3:3" x14ac:dyDescent="0.2">
      <c r="C716" s="101"/>
    </row>
    <row r="717" spans="3:3" x14ac:dyDescent="0.2">
      <c r="C717" s="101"/>
    </row>
    <row r="718" spans="3:3" x14ac:dyDescent="0.2">
      <c r="C718" s="101"/>
    </row>
    <row r="719" spans="3:3" x14ac:dyDescent="0.2">
      <c r="C719" s="101"/>
    </row>
    <row r="720" spans="3:3" x14ac:dyDescent="0.2">
      <c r="C720" s="101"/>
    </row>
    <row r="721" spans="3:3" x14ac:dyDescent="0.2">
      <c r="C721" s="101"/>
    </row>
    <row r="722" spans="3:3" x14ac:dyDescent="0.2">
      <c r="C722" s="101"/>
    </row>
    <row r="723" spans="3:3" x14ac:dyDescent="0.2">
      <c r="C723" s="101"/>
    </row>
    <row r="724" spans="3:3" x14ac:dyDescent="0.2">
      <c r="C724" s="101"/>
    </row>
    <row r="725" spans="3:3" x14ac:dyDescent="0.2">
      <c r="C725" s="101"/>
    </row>
    <row r="726" spans="3:3" x14ac:dyDescent="0.2">
      <c r="C726" s="101"/>
    </row>
    <row r="727" spans="3:3" x14ac:dyDescent="0.2">
      <c r="C727" s="101"/>
    </row>
    <row r="728" spans="3:3" x14ac:dyDescent="0.2">
      <c r="C728" s="101"/>
    </row>
    <row r="729" spans="3:3" x14ac:dyDescent="0.2">
      <c r="C729" s="101"/>
    </row>
    <row r="730" spans="3:3" x14ac:dyDescent="0.2">
      <c r="C730" s="101"/>
    </row>
    <row r="731" spans="3:3" x14ac:dyDescent="0.2">
      <c r="C731" s="101"/>
    </row>
    <row r="732" spans="3:3" x14ac:dyDescent="0.2">
      <c r="C732" s="101"/>
    </row>
    <row r="733" spans="3:3" x14ac:dyDescent="0.2">
      <c r="C733" s="101"/>
    </row>
    <row r="734" spans="3:3" x14ac:dyDescent="0.2">
      <c r="C734" s="101"/>
    </row>
    <row r="735" spans="3:3" x14ac:dyDescent="0.2">
      <c r="C735" s="101"/>
    </row>
    <row r="736" spans="3:3" x14ac:dyDescent="0.2">
      <c r="C736" s="101"/>
    </row>
    <row r="737" spans="3:3" x14ac:dyDescent="0.2">
      <c r="C737" s="101"/>
    </row>
    <row r="738" spans="3:3" x14ac:dyDescent="0.2">
      <c r="C738" s="101"/>
    </row>
    <row r="739" spans="3:3" x14ac:dyDescent="0.2">
      <c r="C739" s="101"/>
    </row>
    <row r="740" spans="3:3" x14ac:dyDescent="0.2">
      <c r="C740" s="101"/>
    </row>
    <row r="741" spans="3:3" x14ac:dyDescent="0.2">
      <c r="C741" s="101"/>
    </row>
    <row r="742" spans="3:3" x14ac:dyDescent="0.2">
      <c r="C742" s="101"/>
    </row>
    <row r="743" spans="3:3" x14ac:dyDescent="0.2">
      <c r="C743" s="101"/>
    </row>
    <row r="744" spans="3:3" x14ac:dyDescent="0.2">
      <c r="C744" s="101"/>
    </row>
    <row r="745" spans="3:3" x14ac:dyDescent="0.2">
      <c r="C745" s="101"/>
    </row>
    <row r="746" spans="3:3" x14ac:dyDescent="0.2">
      <c r="C746" s="101"/>
    </row>
    <row r="747" spans="3:3" x14ac:dyDescent="0.2">
      <c r="C747" s="101"/>
    </row>
    <row r="748" spans="3:3" x14ac:dyDescent="0.2">
      <c r="C748" s="101"/>
    </row>
    <row r="749" spans="3:3" x14ac:dyDescent="0.2">
      <c r="C749" s="101"/>
    </row>
    <row r="750" spans="3:3" x14ac:dyDescent="0.2">
      <c r="C750" s="101"/>
    </row>
    <row r="751" spans="3:3" x14ac:dyDescent="0.2">
      <c r="C751" s="101"/>
    </row>
    <row r="752" spans="3:3" x14ac:dyDescent="0.2">
      <c r="C752" s="101"/>
    </row>
    <row r="753" spans="3:3" x14ac:dyDescent="0.2">
      <c r="C753" s="101"/>
    </row>
    <row r="754" spans="3:3" x14ac:dyDescent="0.2">
      <c r="C754" s="101"/>
    </row>
    <row r="755" spans="3:3" x14ac:dyDescent="0.2">
      <c r="C755" s="101"/>
    </row>
    <row r="756" spans="3:3" x14ac:dyDescent="0.2">
      <c r="C756" s="101"/>
    </row>
    <row r="757" spans="3:3" x14ac:dyDescent="0.2">
      <c r="C757" s="101"/>
    </row>
    <row r="758" spans="3:3" x14ac:dyDescent="0.2">
      <c r="C758" s="101"/>
    </row>
    <row r="759" spans="3:3" x14ac:dyDescent="0.2">
      <c r="C759" s="101"/>
    </row>
    <row r="760" spans="3:3" x14ac:dyDescent="0.2">
      <c r="C760" s="101"/>
    </row>
    <row r="761" spans="3:3" x14ac:dyDescent="0.2">
      <c r="C761" s="101"/>
    </row>
    <row r="762" spans="3:3" x14ac:dyDescent="0.2">
      <c r="C762" s="101"/>
    </row>
    <row r="763" spans="3:3" x14ac:dyDescent="0.2">
      <c r="C763" s="101"/>
    </row>
    <row r="764" spans="3:3" x14ac:dyDescent="0.2">
      <c r="C764" s="101"/>
    </row>
    <row r="765" spans="3:3" x14ac:dyDescent="0.2">
      <c r="C765" s="101"/>
    </row>
    <row r="766" spans="3:3" x14ac:dyDescent="0.2">
      <c r="C766" s="101"/>
    </row>
    <row r="767" spans="3:3" x14ac:dyDescent="0.2">
      <c r="C767" s="101"/>
    </row>
    <row r="768" spans="3:3" x14ac:dyDescent="0.2">
      <c r="C768" s="101"/>
    </row>
    <row r="769" spans="3:3" x14ac:dyDescent="0.2">
      <c r="C769" s="101"/>
    </row>
    <row r="770" spans="3:3" x14ac:dyDescent="0.2">
      <c r="C770" s="101"/>
    </row>
    <row r="771" spans="3:3" x14ac:dyDescent="0.2">
      <c r="C771" s="101"/>
    </row>
    <row r="772" spans="3:3" x14ac:dyDescent="0.2">
      <c r="C772" s="101"/>
    </row>
    <row r="773" spans="3:3" x14ac:dyDescent="0.2">
      <c r="C773" s="101"/>
    </row>
    <row r="774" spans="3:3" x14ac:dyDescent="0.2">
      <c r="C774" s="101"/>
    </row>
    <row r="775" spans="3:3" x14ac:dyDescent="0.2">
      <c r="C775" s="101"/>
    </row>
    <row r="776" spans="3:3" x14ac:dyDescent="0.2">
      <c r="C776" s="101"/>
    </row>
    <row r="777" spans="3:3" x14ac:dyDescent="0.2">
      <c r="C777" s="101"/>
    </row>
    <row r="778" spans="3:3" x14ac:dyDescent="0.2">
      <c r="C778" s="101"/>
    </row>
    <row r="779" spans="3:3" x14ac:dyDescent="0.2">
      <c r="C779" s="101"/>
    </row>
    <row r="780" spans="3:3" x14ac:dyDescent="0.2">
      <c r="C780" s="101"/>
    </row>
    <row r="781" spans="3:3" x14ac:dyDescent="0.2">
      <c r="C781" s="101"/>
    </row>
    <row r="782" spans="3:3" x14ac:dyDescent="0.2">
      <c r="C782" s="101"/>
    </row>
    <row r="783" spans="3:3" x14ac:dyDescent="0.2">
      <c r="C783" s="101"/>
    </row>
    <row r="784" spans="3:3" x14ac:dyDescent="0.2">
      <c r="C784" s="101"/>
    </row>
    <row r="785" spans="3:3" x14ac:dyDescent="0.2">
      <c r="C785" s="101"/>
    </row>
    <row r="786" spans="3:3" x14ac:dyDescent="0.2">
      <c r="C786" s="101"/>
    </row>
    <row r="787" spans="3:3" x14ac:dyDescent="0.2">
      <c r="C787" s="101"/>
    </row>
    <row r="788" spans="3:3" x14ac:dyDescent="0.2">
      <c r="C788" s="101"/>
    </row>
    <row r="789" spans="3:3" x14ac:dyDescent="0.2">
      <c r="C789" s="101"/>
    </row>
    <row r="790" spans="3:3" x14ac:dyDescent="0.2">
      <c r="C790" s="101"/>
    </row>
    <row r="791" spans="3:3" x14ac:dyDescent="0.2">
      <c r="C791" s="101"/>
    </row>
    <row r="792" spans="3:3" x14ac:dyDescent="0.2">
      <c r="C792" s="101"/>
    </row>
    <row r="793" spans="3:3" x14ac:dyDescent="0.2">
      <c r="C793" s="101"/>
    </row>
    <row r="794" spans="3:3" x14ac:dyDescent="0.2">
      <c r="C794" s="101"/>
    </row>
    <row r="795" spans="3:3" x14ac:dyDescent="0.2">
      <c r="C795" s="101"/>
    </row>
    <row r="796" spans="3:3" x14ac:dyDescent="0.2">
      <c r="C796" s="101"/>
    </row>
    <row r="797" spans="3:3" x14ac:dyDescent="0.2">
      <c r="C797" s="101"/>
    </row>
    <row r="798" spans="3:3" x14ac:dyDescent="0.2">
      <c r="C798" s="101"/>
    </row>
    <row r="799" spans="3:3" x14ac:dyDescent="0.2">
      <c r="C799" s="101"/>
    </row>
    <row r="800" spans="3:3" x14ac:dyDescent="0.2">
      <c r="C800" s="101"/>
    </row>
    <row r="801" spans="3:3" x14ac:dyDescent="0.2">
      <c r="C801" s="101"/>
    </row>
    <row r="802" spans="3:3" x14ac:dyDescent="0.2">
      <c r="C802" s="101"/>
    </row>
    <row r="803" spans="3:3" x14ac:dyDescent="0.2">
      <c r="C803" s="101"/>
    </row>
    <row r="804" spans="3:3" x14ac:dyDescent="0.2">
      <c r="C804" s="101"/>
    </row>
    <row r="805" spans="3:3" x14ac:dyDescent="0.2">
      <c r="C805" s="101"/>
    </row>
    <row r="806" spans="3:3" x14ac:dyDescent="0.2">
      <c r="C806" s="101"/>
    </row>
    <row r="807" spans="3:3" x14ac:dyDescent="0.2">
      <c r="C807" s="101"/>
    </row>
    <row r="808" spans="3:3" x14ac:dyDescent="0.2">
      <c r="C808" s="101"/>
    </row>
    <row r="809" spans="3:3" x14ac:dyDescent="0.2">
      <c r="C809" s="101"/>
    </row>
    <row r="810" spans="3:3" x14ac:dyDescent="0.2">
      <c r="C810" s="101"/>
    </row>
    <row r="811" spans="3:3" x14ac:dyDescent="0.2">
      <c r="C811" s="101"/>
    </row>
    <row r="812" spans="3:3" x14ac:dyDescent="0.2">
      <c r="C812" s="101"/>
    </row>
    <row r="813" spans="3:3" x14ac:dyDescent="0.2">
      <c r="C813" s="101"/>
    </row>
    <row r="814" spans="3:3" x14ac:dyDescent="0.2">
      <c r="C814" s="101"/>
    </row>
    <row r="815" spans="3:3" x14ac:dyDescent="0.2">
      <c r="C815" s="101"/>
    </row>
    <row r="816" spans="3:3" x14ac:dyDescent="0.2">
      <c r="C816" s="101"/>
    </row>
    <row r="817" spans="3:3" x14ac:dyDescent="0.2">
      <c r="C817" s="101"/>
    </row>
    <row r="818" spans="3:3" x14ac:dyDescent="0.2">
      <c r="C818" s="101"/>
    </row>
    <row r="819" spans="3:3" x14ac:dyDescent="0.2">
      <c r="C819" s="101"/>
    </row>
    <row r="820" spans="3:3" x14ac:dyDescent="0.2">
      <c r="C820" s="101"/>
    </row>
    <row r="821" spans="3:3" x14ac:dyDescent="0.2">
      <c r="C821" s="101"/>
    </row>
    <row r="822" spans="3:3" x14ac:dyDescent="0.2">
      <c r="C822" s="101"/>
    </row>
    <row r="823" spans="3:3" x14ac:dyDescent="0.2">
      <c r="C823" s="101"/>
    </row>
    <row r="824" spans="3:3" x14ac:dyDescent="0.2">
      <c r="C824" s="101"/>
    </row>
    <row r="825" spans="3:3" x14ac:dyDescent="0.2">
      <c r="C825" s="101"/>
    </row>
    <row r="826" spans="3:3" x14ac:dyDescent="0.2">
      <c r="C826" s="101"/>
    </row>
    <row r="827" spans="3:3" x14ac:dyDescent="0.2">
      <c r="C827" s="101"/>
    </row>
    <row r="828" spans="3:3" x14ac:dyDescent="0.2">
      <c r="C828" s="101"/>
    </row>
    <row r="829" spans="3:3" x14ac:dyDescent="0.2">
      <c r="C829" s="101"/>
    </row>
    <row r="830" spans="3:3" x14ac:dyDescent="0.2">
      <c r="C830" s="101"/>
    </row>
    <row r="831" spans="3:3" x14ac:dyDescent="0.2">
      <c r="C831" s="101"/>
    </row>
    <row r="832" spans="3:3" x14ac:dyDescent="0.2">
      <c r="C832" s="101"/>
    </row>
    <row r="833" spans="3:3" x14ac:dyDescent="0.2">
      <c r="C833" s="101"/>
    </row>
    <row r="834" spans="3:3" x14ac:dyDescent="0.2">
      <c r="C834" s="101"/>
    </row>
    <row r="835" spans="3:3" x14ac:dyDescent="0.2">
      <c r="C835" s="101"/>
    </row>
    <row r="836" spans="3:3" x14ac:dyDescent="0.2">
      <c r="C836" s="101"/>
    </row>
    <row r="837" spans="3:3" x14ac:dyDescent="0.2">
      <c r="C837" s="101"/>
    </row>
    <row r="838" spans="3:3" x14ac:dyDescent="0.2">
      <c r="C838" s="101"/>
    </row>
    <row r="839" spans="3:3" x14ac:dyDescent="0.2">
      <c r="C839" s="101"/>
    </row>
    <row r="840" spans="3:3" x14ac:dyDescent="0.2">
      <c r="C840" s="101"/>
    </row>
    <row r="841" spans="3:3" x14ac:dyDescent="0.2">
      <c r="C841" s="101"/>
    </row>
    <row r="842" spans="3:3" x14ac:dyDescent="0.2">
      <c r="C842" s="101"/>
    </row>
    <row r="843" spans="3:3" x14ac:dyDescent="0.2">
      <c r="C843" s="101"/>
    </row>
    <row r="844" spans="3:3" x14ac:dyDescent="0.2">
      <c r="C844" s="101"/>
    </row>
    <row r="845" spans="3:3" x14ac:dyDescent="0.2">
      <c r="C845" s="101"/>
    </row>
    <row r="846" spans="3:3" x14ac:dyDescent="0.2">
      <c r="C846" s="101"/>
    </row>
    <row r="847" spans="3:3" x14ac:dyDescent="0.2">
      <c r="C847" s="101"/>
    </row>
    <row r="848" spans="3:3" x14ac:dyDescent="0.2">
      <c r="C848" s="101"/>
    </row>
    <row r="849" spans="3:3" x14ac:dyDescent="0.2">
      <c r="C849" s="101"/>
    </row>
    <row r="850" spans="3:3" x14ac:dyDescent="0.2">
      <c r="C850" s="101"/>
    </row>
    <row r="851" spans="3:3" x14ac:dyDescent="0.2">
      <c r="C851" s="101"/>
    </row>
    <row r="852" spans="3:3" x14ac:dyDescent="0.2">
      <c r="C852" s="101"/>
    </row>
    <row r="853" spans="3:3" x14ac:dyDescent="0.2">
      <c r="C853" s="101"/>
    </row>
    <row r="854" spans="3:3" x14ac:dyDescent="0.2">
      <c r="C854" s="101"/>
    </row>
    <row r="855" spans="3:3" x14ac:dyDescent="0.2">
      <c r="C855" s="101"/>
    </row>
    <row r="856" spans="3:3" x14ac:dyDescent="0.2">
      <c r="C856" s="101"/>
    </row>
    <row r="857" spans="3:3" x14ac:dyDescent="0.2">
      <c r="C857" s="101"/>
    </row>
    <row r="858" spans="3:3" x14ac:dyDescent="0.2">
      <c r="C858" s="101"/>
    </row>
    <row r="859" spans="3:3" x14ac:dyDescent="0.2">
      <c r="C859" s="101"/>
    </row>
    <row r="860" spans="3:3" x14ac:dyDescent="0.2">
      <c r="C860" s="101"/>
    </row>
    <row r="861" spans="3:3" x14ac:dyDescent="0.2">
      <c r="C861" s="101"/>
    </row>
    <row r="862" spans="3:3" x14ac:dyDescent="0.2">
      <c r="C862" s="101"/>
    </row>
    <row r="863" spans="3:3" x14ac:dyDescent="0.2">
      <c r="C863" s="101"/>
    </row>
    <row r="864" spans="3:3" x14ac:dyDescent="0.2">
      <c r="C864" s="101"/>
    </row>
    <row r="865" spans="3:3" x14ac:dyDescent="0.2">
      <c r="C865" s="101"/>
    </row>
    <row r="866" spans="3:3" x14ac:dyDescent="0.2">
      <c r="C866" s="101"/>
    </row>
    <row r="867" spans="3:3" x14ac:dyDescent="0.2">
      <c r="C867" s="101"/>
    </row>
    <row r="868" spans="3:3" x14ac:dyDescent="0.2">
      <c r="C868" s="101"/>
    </row>
    <row r="869" spans="3:3" x14ac:dyDescent="0.2">
      <c r="C869" s="101"/>
    </row>
    <row r="870" spans="3:3" x14ac:dyDescent="0.2">
      <c r="C870" s="101"/>
    </row>
    <row r="871" spans="3:3" x14ac:dyDescent="0.2">
      <c r="C871" s="101"/>
    </row>
    <row r="872" spans="3:3" x14ac:dyDescent="0.2">
      <c r="C872" s="101"/>
    </row>
    <row r="873" spans="3:3" x14ac:dyDescent="0.2">
      <c r="C873" s="101"/>
    </row>
    <row r="874" spans="3:3" x14ac:dyDescent="0.2">
      <c r="C874" s="101"/>
    </row>
    <row r="875" spans="3:3" x14ac:dyDescent="0.2">
      <c r="C875" s="101"/>
    </row>
    <row r="876" spans="3:3" x14ac:dyDescent="0.2">
      <c r="C876" s="101"/>
    </row>
    <row r="877" spans="3:3" x14ac:dyDescent="0.2">
      <c r="C877" s="101"/>
    </row>
    <row r="878" spans="3:3" x14ac:dyDescent="0.2">
      <c r="C878" s="101"/>
    </row>
    <row r="879" spans="3:3" x14ac:dyDescent="0.2">
      <c r="C879" s="101"/>
    </row>
    <row r="880" spans="3:3" x14ac:dyDescent="0.2">
      <c r="C880" s="101"/>
    </row>
    <row r="881" spans="3:3" x14ac:dyDescent="0.2">
      <c r="C881" s="101"/>
    </row>
    <row r="882" spans="3:3" x14ac:dyDescent="0.2">
      <c r="C882" s="101"/>
    </row>
    <row r="883" spans="3:3" x14ac:dyDescent="0.2">
      <c r="C883" s="101"/>
    </row>
    <row r="884" spans="3:3" x14ac:dyDescent="0.2">
      <c r="C884" s="101"/>
    </row>
    <row r="885" spans="3:3" x14ac:dyDescent="0.2">
      <c r="C885" s="101"/>
    </row>
    <row r="886" spans="3:3" x14ac:dyDescent="0.2">
      <c r="C886" s="101"/>
    </row>
    <row r="887" spans="3:3" x14ac:dyDescent="0.2">
      <c r="C887" s="101"/>
    </row>
    <row r="888" spans="3:3" x14ac:dyDescent="0.2">
      <c r="C888" s="101"/>
    </row>
    <row r="889" spans="3:3" x14ac:dyDescent="0.2">
      <c r="C889" s="101"/>
    </row>
    <row r="890" spans="3:3" x14ac:dyDescent="0.2">
      <c r="C890" s="101"/>
    </row>
    <row r="891" spans="3:3" x14ac:dyDescent="0.2">
      <c r="C891" s="101"/>
    </row>
    <row r="892" spans="3:3" x14ac:dyDescent="0.2">
      <c r="C892" s="101"/>
    </row>
    <row r="893" spans="3:3" x14ac:dyDescent="0.2">
      <c r="C893" s="101"/>
    </row>
    <row r="894" spans="3:3" x14ac:dyDescent="0.2">
      <c r="C894" s="101"/>
    </row>
    <row r="895" spans="3:3" x14ac:dyDescent="0.2">
      <c r="C895" s="101"/>
    </row>
    <row r="896" spans="3:3" x14ac:dyDescent="0.2">
      <c r="C896" s="101"/>
    </row>
    <row r="897" spans="3:3" x14ac:dyDescent="0.2">
      <c r="C897" s="101"/>
    </row>
    <row r="898" spans="3:3" x14ac:dyDescent="0.2">
      <c r="C898" s="101"/>
    </row>
    <row r="899" spans="3:3" x14ac:dyDescent="0.2">
      <c r="C899" s="101"/>
    </row>
    <row r="900" spans="3:3" x14ac:dyDescent="0.2">
      <c r="C900" s="101"/>
    </row>
    <row r="901" spans="3:3" x14ac:dyDescent="0.2">
      <c r="C901" s="101"/>
    </row>
    <row r="902" spans="3:3" x14ac:dyDescent="0.2">
      <c r="C902" s="101"/>
    </row>
    <row r="903" spans="3:3" x14ac:dyDescent="0.2">
      <c r="C903" s="101"/>
    </row>
    <row r="904" spans="3:3" x14ac:dyDescent="0.2">
      <c r="C904" s="101"/>
    </row>
    <row r="905" spans="3:3" x14ac:dyDescent="0.2">
      <c r="C905" s="101"/>
    </row>
    <row r="906" spans="3:3" x14ac:dyDescent="0.2">
      <c r="C906" s="101"/>
    </row>
    <row r="907" spans="3:3" x14ac:dyDescent="0.2">
      <c r="C907" s="101"/>
    </row>
    <row r="908" spans="3:3" x14ac:dyDescent="0.2">
      <c r="C908" s="101"/>
    </row>
    <row r="909" spans="3:3" x14ac:dyDescent="0.2">
      <c r="C909" s="101"/>
    </row>
    <row r="910" spans="3:3" x14ac:dyDescent="0.2">
      <c r="C910" s="101"/>
    </row>
    <row r="911" spans="3:3" x14ac:dyDescent="0.2">
      <c r="C911" s="101"/>
    </row>
    <row r="912" spans="3:3" x14ac:dyDescent="0.2">
      <c r="C912" s="101"/>
    </row>
    <row r="913" spans="3:3" x14ac:dyDescent="0.2">
      <c r="C913" s="101"/>
    </row>
    <row r="914" spans="3:3" x14ac:dyDescent="0.2">
      <c r="C914" s="101"/>
    </row>
    <row r="915" spans="3:3" x14ac:dyDescent="0.2">
      <c r="C915" s="101"/>
    </row>
    <row r="916" spans="3:3" x14ac:dyDescent="0.2">
      <c r="C916" s="101"/>
    </row>
    <row r="917" spans="3:3" x14ac:dyDescent="0.2">
      <c r="C917" s="101"/>
    </row>
    <row r="918" spans="3:3" x14ac:dyDescent="0.2">
      <c r="C918" s="101"/>
    </row>
    <row r="919" spans="3:3" x14ac:dyDescent="0.2">
      <c r="C919" s="101"/>
    </row>
    <row r="920" spans="3:3" x14ac:dyDescent="0.2">
      <c r="C920" s="101"/>
    </row>
    <row r="921" spans="3:3" x14ac:dyDescent="0.2">
      <c r="C921" s="101"/>
    </row>
    <row r="922" spans="3:3" x14ac:dyDescent="0.2">
      <c r="C922" s="101"/>
    </row>
    <row r="923" spans="3:3" x14ac:dyDescent="0.2">
      <c r="C923" s="101"/>
    </row>
    <row r="924" spans="3:3" x14ac:dyDescent="0.2">
      <c r="C924" s="101"/>
    </row>
    <row r="925" spans="3:3" x14ac:dyDescent="0.2">
      <c r="C925" s="101"/>
    </row>
    <row r="926" spans="3:3" x14ac:dyDescent="0.2">
      <c r="C926" s="101"/>
    </row>
    <row r="927" spans="3:3" x14ac:dyDescent="0.2">
      <c r="C927" s="101"/>
    </row>
    <row r="928" spans="3:3" x14ac:dyDescent="0.2">
      <c r="C928" s="101"/>
    </row>
    <row r="929" spans="3:3" x14ac:dyDescent="0.2">
      <c r="C929" s="101"/>
    </row>
    <row r="930" spans="3:3" x14ac:dyDescent="0.2">
      <c r="C930" s="101"/>
    </row>
    <row r="931" spans="3:3" x14ac:dyDescent="0.2">
      <c r="C931" s="101"/>
    </row>
    <row r="932" spans="3:3" x14ac:dyDescent="0.2">
      <c r="C932" s="101"/>
    </row>
    <row r="933" spans="3:3" x14ac:dyDescent="0.2">
      <c r="C933" s="101"/>
    </row>
    <row r="934" spans="3:3" x14ac:dyDescent="0.2">
      <c r="C934" s="101"/>
    </row>
    <row r="935" spans="3:3" x14ac:dyDescent="0.2">
      <c r="C935" s="101"/>
    </row>
    <row r="936" spans="3:3" x14ac:dyDescent="0.2">
      <c r="C936" s="101"/>
    </row>
    <row r="937" spans="3:3" x14ac:dyDescent="0.2">
      <c r="C937" s="101"/>
    </row>
    <row r="938" spans="3:3" x14ac:dyDescent="0.2">
      <c r="C938" s="101"/>
    </row>
    <row r="939" spans="3:3" x14ac:dyDescent="0.2">
      <c r="C939" s="101"/>
    </row>
    <row r="940" spans="3:3" x14ac:dyDescent="0.2">
      <c r="C940" s="101"/>
    </row>
    <row r="941" spans="3:3" x14ac:dyDescent="0.2">
      <c r="C941" s="101"/>
    </row>
    <row r="942" spans="3:3" x14ac:dyDescent="0.2">
      <c r="C942" s="101"/>
    </row>
    <row r="943" spans="3:3" x14ac:dyDescent="0.2">
      <c r="C943" s="101"/>
    </row>
    <row r="944" spans="3:3" x14ac:dyDescent="0.2">
      <c r="C944" s="101"/>
    </row>
    <row r="945" spans="3:3" x14ac:dyDescent="0.2">
      <c r="C945" s="101"/>
    </row>
    <row r="946" spans="3:3" x14ac:dyDescent="0.2">
      <c r="C946" s="101"/>
    </row>
    <row r="947" spans="3:3" x14ac:dyDescent="0.2">
      <c r="C947" s="101"/>
    </row>
    <row r="948" spans="3:3" x14ac:dyDescent="0.2">
      <c r="C948" s="101"/>
    </row>
    <row r="949" spans="3:3" x14ac:dyDescent="0.2">
      <c r="C949" s="101"/>
    </row>
    <row r="950" spans="3:3" x14ac:dyDescent="0.2">
      <c r="C950" s="101"/>
    </row>
    <row r="951" spans="3:3" x14ac:dyDescent="0.2">
      <c r="C951" s="101"/>
    </row>
    <row r="952" spans="3:3" x14ac:dyDescent="0.2">
      <c r="C952" s="101"/>
    </row>
    <row r="953" spans="3:3" x14ac:dyDescent="0.2">
      <c r="C953" s="101"/>
    </row>
    <row r="954" spans="3:3" x14ac:dyDescent="0.2">
      <c r="C954" s="101"/>
    </row>
    <row r="955" spans="3:3" x14ac:dyDescent="0.2">
      <c r="C955" s="101"/>
    </row>
    <row r="956" spans="3:3" x14ac:dyDescent="0.2">
      <c r="C956" s="101"/>
    </row>
    <row r="957" spans="3:3" x14ac:dyDescent="0.2">
      <c r="C957" s="101"/>
    </row>
    <row r="958" spans="3:3" x14ac:dyDescent="0.2">
      <c r="C958" s="101"/>
    </row>
    <row r="959" spans="3:3" x14ac:dyDescent="0.2">
      <c r="C959" s="101"/>
    </row>
    <row r="960" spans="3:3" x14ac:dyDescent="0.2">
      <c r="C960" s="101"/>
    </row>
    <row r="961" spans="3:3" x14ac:dyDescent="0.2">
      <c r="C961" s="101"/>
    </row>
    <row r="962" spans="3:3" x14ac:dyDescent="0.2">
      <c r="C962" s="101"/>
    </row>
    <row r="963" spans="3:3" x14ac:dyDescent="0.2">
      <c r="C963" s="101"/>
    </row>
    <row r="964" spans="3:3" x14ac:dyDescent="0.2">
      <c r="C964" s="101"/>
    </row>
    <row r="965" spans="3:3" x14ac:dyDescent="0.2">
      <c r="C965" s="101"/>
    </row>
    <row r="966" spans="3:3" x14ac:dyDescent="0.2">
      <c r="C966" s="101"/>
    </row>
    <row r="967" spans="3:3" x14ac:dyDescent="0.2">
      <c r="C967" s="101"/>
    </row>
    <row r="968" spans="3:3" x14ac:dyDescent="0.2">
      <c r="C968" s="101"/>
    </row>
    <row r="969" spans="3:3" x14ac:dyDescent="0.2">
      <c r="C969" s="101"/>
    </row>
    <row r="970" spans="3:3" x14ac:dyDescent="0.2">
      <c r="C970" s="101"/>
    </row>
    <row r="971" spans="3:3" x14ac:dyDescent="0.2">
      <c r="C971" s="101"/>
    </row>
    <row r="972" spans="3:3" x14ac:dyDescent="0.2">
      <c r="C972" s="101"/>
    </row>
    <row r="973" spans="3:3" x14ac:dyDescent="0.2">
      <c r="C973" s="101"/>
    </row>
    <row r="974" spans="3:3" x14ac:dyDescent="0.2">
      <c r="C974" s="101"/>
    </row>
    <row r="975" spans="3:3" x14ac:dyDescent="0.2">
      <c r="C975" s="101"/>
    </row>
    <row r="976" spans="3:3" x14ac:dyDescent="0.2">
      <c r="C976" s="101"/>
    </row>
    <row r="977" spans="3:3" x14ac:dyDescent="0.2">
      <c r="C977" s="101"/>
    </row>
    <row r="978" spans="3:3" x14ac:dyDescent="0.2">
      <c r="C978" s="101"/>
    </row>
    <row r="979" spans="3:3" x14ac:dyDescent="0.2">
      <c r="C979" s="101"/>
    </row>
    <row r="980" spans="3:3" x14ac:dyDescent="0.2">
      <c r="C980" s="101"/>
    </row>
    <row r="981" spans="3:3" x14ac:dyDescent="0.2">
      <c r="C981" s="101"/>
    </row>
    <row r="982" spans="3:3" x14ac:dyDescent="0.2">
      <c r="C982" s="101"/>
    </row>
    <row r="983" spans="3:3" x14ac:dyDescent="0.2">
      <c r="C983" s="101"/>
    </row>
    <row r="984" spans="3:3" x14ac:dyDescent="0.2">
      <c r="C984" s="101"/>
    </row>
    <row r="985" spans="3:3" x14ac:dyDescent="0.2">
      <c r="C985" s="101"/>
    </row>
    <row r="986" spans="3:3" x14ac:dyDescent="0.2">
      <c r="C986" s="101"/>
    </row>
    <row r="987" spans="3:3" x14ac:dyDescent="0.2">
      <c r="C987" s="101"/>
    </row>
    <row r="988" spans="3:3" x14ac:dyDescent="0.2">
      <c r="C988" s="101"/>
    </row>
    <row r="989" spans="3:3" x14ac:dyDescent="0.2">
      <c r="C989" s="101"/>
    </row>
    <row r="990" spans="3:3" x14ac:dyDescent="0.2">
      <c r="C990" s="101"/>
    </row>
    <row r="991" spans="3:3" x14ac:dyDescent="0.2">
      <c r="C991" s="101"/>
    </row>
    <row r="992" spans="3:3" x14ac:dyDescent="0.2">
      <c r="C992" s="101"/>
    </row>
    <row r="993" spans="3:3" x14ac:dyDescent="0.2">
      <c r="C993" s="101"/>
    </row>
    <row r="994" spans="3:3" x14ac:dyDescent="0.2">
      <c r="C994" s="101"/>
    </row>
    <row r="995" spans="3:3" x14ac:dyDescent="0.2">
      <c r="C995" s="101"/>
    </row>
    <row r="996" spans="3:3" x14ac:dyDescent="0.2">
      <c r="C996" s="101"/>
    </row>
    <row r="997" spans="3:3" x14ac:dyDescent="0.2">
      <c r="C997" s="101"/>
    </row>
    <row r="998" spans="3:3" x14ac:dyDescent="0.2">
      <c r="C998" s="101"/>
    </row>
    <row r="999" spans="3:3" x14ac:dyDescent="0.2">
      <c r="C999" s="101"/>
    </row>
    <row r="1000" spans="3:3" x14ac:dyDescent="0.2">
      <c r="C1000" s="101"/>
    </row>
    <row r="1001" spans="3:3" x14ac:dyDescent="0.2">
      <c r="C1001" s="101"/>
    </row>
    <row r="1002" spans="3:3" x14ac:dyDescent="0.2">
      <c r="C1002" s="101"/>
    </row>
    <row r="1003" spans="3:3" x14ac:dyDescent="0.2">
      <c r="C1003" s="101"/>
    </row>
    <row r="1004" spans="3:3" x14ac:dyDescent="0.2">
      <c r="C1004" s="101"/>
    </row>
    <row r="1005" spans="3:3" x14ac:dyDescent="0.2">
      <c r="C1005" s="101"/>
    </row>
    <row r="1006" spans="3:3" x14ac:dyDescent="0.2">
      <c r="C1006" s="101"/>
    </row>
    <row r="1007" spans="3:3" x14ac:dyDescent="0.2">
      <c r="C1007" s="101"/>
    </row>
    <row r="1008" spans="3:3" x14ac:dyDescent="0.2">
      <c r="C1008" s="101"/>
    </row>
    <row r="1009" spans="3:3" x14ac:dyDescent="0.2">
      <c r="C1009" s="101"/>
    </row>
    <row r="1010" spans="3:3" x14ac:dyDescent="0.2">
      <c r="C1010" s="101"/>
    </row>
    <row r="1011" spans="3:3" x14ac:dyDescent="0.2">
      <c r="C1011" s="101"/>
    </row>
    <row r="1012" spans="3:3" x14ac:dyDescent="0.2">
      <c r="C1012" s="101"/>
    </row>
    <row r="1013" spans="3:3" x14ac:dyDescent="0.2">
      <c r="C1013" s="101"/>
    </row>
    <row r="1014" spans="3:3" x14ac:dyDescent="0.2">
      <c r="C1014" s="101"/>
    </row>
    <row r="1015" spans="3:3" x14ac:dyDescent="0.2">
      <c r="C1015" s="101"/>
    </row>
    <row r="1016" spans="3:3" x14ac:dyDescent="0.2">
      <c r="C1016" s="101"/>
    </row>
    <row r="1017" spans="3:3" x14ac:dyDescent="0.2">
      <c r="C1017" s="101"/>
    </row>
    <row r="1018" spans="3:3" x14ac:dyDescent="0.2">
      <c r="C1018" s="101"/>
    </row>
    <row r="1019" spans="3:3" x14ac:dyDescent="0.2">
      <c r="C1019" s="101"/>
    </row>
    <row r="1020" spans="3:3" x14ac:dyDescent="0.2">
      <c r="C1020" s="101"/>
    </row>
    <row r="1021" spans="3:3" x14ac:dyDescent="0.2">
      <c r="C1021" s="101"/>
    </row>
    <row r="1022" spans="3:3" x14ac:dyDescent="0.2">
      <c r="C1022" s="101"/>
    </row>
    <row r="1023" spans="3:3" x14ac:dyDescent="0.2">
      <c r="C1023" s="101"/>
    </row>
    <row r="1024" spans="3:3" x14ac:dyDescent="0.2">
      <c r="C1024" s="101"/>
    </row>
    <row r="1025" spans="3:3" x14ac:dyDescent="0.2">
      <c r="C1025" s="101"/>
    </row>
    <row r="1026" spans="3:3" x14ac:dyDescent="0.2">
      <c r="C1026" s="101"/>
    </row>
    <row r="1027" spans="3:3" x14ac:dyDescent="0.2">
      <c r="C1027" s="101"/>
    </row>
    <row r="1028" spans="3:3" x14ac:dyDescent="0.2">
      <c r="C1028" s="101"/>
    </row>
    <row r="1029" spans="3:3" x14ac:dyDescent="0.2">
      <c r="C1029" s="101"/>
    </row>
    <row r="1030" spans="3:3" x14ac:dyDescent="0.2">
      <c r="C1030" s="101"/>
    </row>
    <row r="1031" spans="3:3" x14ac:dyDescent="0.2">
      <c r="C1031" s="101"/>
    </row>
    <row r="1032" spans="3:3" x14ac:dyDescent="0.2">
      <c r="C1032" s="101"/>
    </row>
    <row r="1033" spans="3:3" x14ac:dyDescent="0.2">
      <c r="C1033" s="101"/>
    </row>
    <row r="1034" spans="3:3" x14ac:dyDescent="0.2">
      <c r="C1034" s="101"/>
    </row>
    <row r="1035" spans="3:3" x14ac:dyDescent="0.2">
      <c r="C1035" s="101"/>
    </row>
    <row r="1036" spans="3:3" x14ac:dyDescent="0.2">
      <c r="C1036" s="101"/>
    </row>
    <row r="1037" spans="3:3" x14ac:dyDescent="0.2">
      <c r="C1037" s="101"/>
    </row>
    <row r="1038" spans="3:3" x14ac:dyDescent="0.2">
      <c r="C1038" s="101"/>
    </row>
    <row r="1039" spans="3:3" x14ac:dyDescent="0.2">
      <c r="C1039" s="101"/>
    </row>
    <row r="1040" spans="3:3" x14ac:dyDescent="0.2">
      <c r="C1040" s="101"/>
    </row>
    <row r="1041" spans="3:3" x14ac:dyDescent="0.2">
      <c r="C1041" s="101"/>
    </row>
    <row r="1042" spans="3:3" x14ac:dyDescent="0.2">
      <c r="C1042" s="101"/>
    </row>
    <row r="1043" spans="3:3" x14ac:dyDescent="0.2">
      <c r="C1043" s="101"/>
    </row>
    <row r="1044" spans="3:3" x14ac:dyDescent="0.2">
      <c r="C1044" s="101"/>
    </row>
    <row r="1045" spans="3:3" x14ac:dyDescent="0.2">
      <c r="C1045" s="101"/>
    </row>
    <row r="1046" spans="3:3" x14ac:dyDescent="0.2">
      <c r="C1046" s="101"/>
    </row>
    <row r="1047" spans="3:3" x14ac:dyDescent="0.2">
      <c r="C1047" s="101"/>
    </row>
    <row r="1048" spans="3:3" x14ac:dyDescent="0.2">
      <c r="C1048" s="101"/>
    </row>
    <row r="1049" spans="3:3" x14ac:dyDescent="0.2">
      <c r="C1049" s="101"/>
    </row>
    <row r="1050" spans="3:3" x14ac:dyDescent="0.2">
      <c r="C1050" s="101"/>
    </row>
    <row r="1051" spans="3:3" x14ac:dyDescent="0.2">
      <c r="C1051" s="101"/>
    </row>
    <row r="1052" spans="3:3" x14ac:dyDescent="0.2">
      <c r="C1052" s="101"/>
    </row>
    <row r="1053" spans="3:3" x14ac:dyDescent="0.2">
      <c r="C1053" s="101"/>
    </row>
    <row r="1054" spans="3:3" x14ac:dyDescent="0.2">
      <c r="C1054" s="101"/>
    </row>
    <row r="1055" spans="3:3" x14ac:dyDescent="0.2">
      <c r="C1055" s="101"/>
    </row>
    <row r="1056" spans="3:3" x14ac:dyDescent="0.2">
      <c r="C1056" s="101"/>
    </row>
    <row r="1057" spans="3:3" x14ac:dyDescent="0.2">
      <c r="C1057" s="101"/>
    </row>
    <row r="1058" spans="3:3" x14ac:dyDescent="0.2">
      <c r="C1058" s="101"/>
    </row>
    <row r="1059" spans="3:3" x14ac:dyDescent="0.2">
      <c r="C1059" s="101"/>
    </row>
    <row r="1060" spans="3:3" x14ac:dyDescent="0.2">
      <c r="C1060" s="101"/>
    </row>
    <row r="1061" spans="3:3" x14ac:dyDescent="0.2">
      <c r="C1061" s="101"/>
    </row>
    <row r="1062" spans="3:3" x14ac:dyDescent="0.2">
      <c r="C1062" s="101"/>
    </row>
    <row r="1063" spans="3:3" x14ac:dyDescent="0.2">
      <c r="C1063" s="101"/>
    </row>
    <row r="1064" spans="3:3" x14ac:dyDescent="0.2">
      <c r="C1064" s="101"/>
    </row>
    <row r="1065" spans="3:3" x14ac:dyDescent="0.2">
      <c r="C1065" s="101"/>
    </row>
    <row r="1066" spans="3:3" x14ac:dyDescent="0.2">
      <c r="C1066" s="101"/>
    </row>
    <row r="1067" spans="3:3" x14ac:dyDescent="0.2">
      <c r="C1067" s="101"/>
    </row>
    <row r="1068" spans="3:3" x14ac:dyDescent="0.2">
      <c r="C1068" s="101"/>
    </row>
    <row r="1069" spans="3:3" x14ac:dyDescent="0.2">
      <c r="C1069" s="101"/>
    </row>
    <row r="1070" spans="3:3" x14ac:dyDescent="0.2">
      <c r="C1070" s="101"/>
    </row>
    <row r="1071" spans="3:3" x14ac:dyDescent="0.2">
      <c r="C1071" s="101"/>
    </row>
    <row r="1072" spans="3:3" x14ac:dyDescent="0.2">
      <c r="C1072" s="101"/>
    </row>
    <row r="1073" spans="3:3" x14ac:dyDescent="0.2">
      <c r="C1073" s="101"/>
    </row>
    <row r="1074" spans="3:3" x14ac:dyDescent="0.2">
      <c r="C1074" s="101"/>
    </row>
    <row r="1075" spans="3:3" x14ac:dyDescent="0.2">
      <c r="C1075" s="101"/>
    </row>
    <row r="1076" spans="3:3" x14ac:dyDescent="0.2">
      <c r="C1076" s="101"/>
    </row>
    <row r="1077" spans="3:3" x14ac:dyDescent="0.2">
      <c r="C1077" s="101"/>
    </row>
    <row r="1078" spans="3:3" x14ac:dyDescent="0.2">
      <c r="C1078" s="101"/>
    </row>
    <row r="1079" spans="3:3" x14ac:dyDescent="0.2">
      <c r="C1079" s="101"/>
    </row>
    <row r="1080" spans="3:3" x14ac:dyDescent="0.2">
      <c r="C1080" s="101"/>
    </row>
    <row r="1081" spans="3:3" x14ac:dyDescent="0.2">
      <c r="C1081" s="101"/>
    </row>
    <row r="1082" spans="3:3" x14ac:dyDescent="0.2">
      <c r="C1082" s="101"/>
    </row>
    <row r="1083" spans="3:3" x14ac:dyDescent="0.2">
      <c r="C1083" s="101"/>
    </row>
    <row r="1084" spans="3:3" x14ac:dyDescent="0.2">
      <c r="C1084" s="101"/>
    </row>
    <row r="1085" spans="3:3" x14ac:dyDescent="0.2">
      <c r="C1085" s="101"/>
    </row>
    <row r="1086" spans="3:3" x14ac:dyDescent="0.2">
      <c r="C1086" s="101"/>
    </row>
    <row r="1087" spans="3:3" x14ac:dyDescent="0.2">
      <c r="C1087" s="101"/>
    </row>
    <row r="1088" spans="3:3" x14ac:dyDescent="0.2">
      <c r="C1088" s="101"/>
    </row>
    <row r="1089" spans="3:3" x14ac:dyDescent="0.2">
      <c r="C1089" s="101"/>
    </row>
    <row r="1090" spans="3:3" x14ac:dyDescent="0.2">
      <c r="C1090" s="101"/>
    </row>
    <row r="1091" spans="3:3" x14ac:dyDescent="0.2">
      <c r="C1091" s="101"/>
    </row>
    <row r="1092" spans="3:3" x14ac:dyDescent="0.2">
      <c r="C1092" s="101"/>
    </row>
    <row r="1093" spans="3:3" x14ac:dyDescent="0.2">
      <c r="C1093" s="101"/>
    </row>
    <row r="1094" spans="3:3" x14ac:dyDescent="0.2">
      <c r="C1094" s="101"/>
    </row>
    <row r="1095" spans="3:3" x14ac:dyDescent="0.2">
      <c r="C1095" s="101"/>
    </row>
    <row r="1096" spans="3:3" x14ac:dyDescent="0.2">
      <c r="C1096" s="101"/>
    </row>
    <row r="1097" spans="3:3" x14ac:dyDescent="0.2">
      <c r="C1097" s="101"/>
    </row>
    <row r="1098" spans="3:3" x14ac:dyDescent="0.2">
      <c r="C1098" s="101"/>
    </row>
    <row r="1099" spans="3:3" x14ac:dyDescent="0.2">
      <c r="C1099" s="101"/>
    </row>
    <row r="1100" spans="3:3" x14ac:dyDescent="0.2">
      <c r="C1100" s="101"/>
    </row>
    <row r="1101" spans="3:3" x14ac:dyDescent="0.2">
      <c r="C1101" s="101"/>
    </row>
    <row r="1102" spans="3:3" x14ac:dyDescent="0.2">
      <c r="C1102" s="101"/>
    </row>
    <row r="1103" spans="3:3" x14ac:dyDescent="0.2">
      <c r="C1103" s="101"/>
    </row>
    <row r="1104" spans="3:3" x14ac:dyDescent="0.2">
      <c r="C1104" s="101"/>
    </row>
    <row r="1105" spans="3:3" x14ac:dyDescent="0.2">
      <c r="C1105" s="101"/>
    </row>
    <row r="1106" spans="3:3" x14ac:dyDescent="0.2">
      <c r="C1106" s="101"/>
    </row>
    <row r="1107" spans="3:3" x14ac:dyDescent="0.2">
      <c r="C1107" s="101"/>
    </row>
    <row r="1108" spans="3:3" x14ac:dyDescent="0.2">
      <c r="C1108" s="101"/>
    </row>
    <row r="1109" spans="3:3" x14ac:dyDescent="0.2">
      <c r="C1109" s="101"/>
    </row>
    <row r="1110" spans="3:3" x14ac:dyDescent="0.2">
      <c r="C1110" s="101"/>
    </row>
    <row r="1111" spans="3:3" x14ac:dyDescent="0.2">
      <c r="C1111" s="101"/>
    </row>
    <row r="1112" spans="3:3" x14ac:dyDescent="0.2">
      <c r="C1112" s="101"/>
    </row>
    <row r="1113" spans="3:3" x14ac:dyDescent="0.2">
      <c r="C1113" s="101"/>
    </row>
    <row r="1114" spans="3:3" x14ac:dyDescent="0.2">
      <c r="C1114" s="101"/>
    </row>
    <row r="1115" spans="3:3" x14ac:dyDescent="0.2">
      <c r="C1115" s="101"/>
    </row>
    <row r="1116" spans="3:3" x14ac:dyDescent="0.2">
      <c r="C1116" s="101"/>
    </row>
    <row r="1117" spans="3:3" x14ac:dyDescent="0.2">
      <c r="C1117" s="101"/>
    </row>
    <row r="1118" spans="3:3" x14ac:dyDescent="0.2">
      <c r="C1118" s="101"/>
    </row>
    <row r="1119" spans="3:3" x14ac:dyDescent="0.2">
      <c r="C1119" s="101"/>
    </row>
    <row r="1120" spans="3:3" x14ac:dyDescent="0.2">
      <c r="C1120" s="101"/>
    </row>
    <row r="1121" spans="3:3" x14ac:dyDescent="0.2">
      <c r="C1121" s="101"/>
    </row>
    <row r="1122" spans="3:3" x14ac:dyDescent="0.2">
      <c r="C1122" s="101"/>
    </row>
    <row r="1123" spans="3:3" x14ac:dyDescent="0.2">
      <c r="C1123" s="101"/>
    </row>
    <row r="1124" spans="3:3" x14ac:dyDescent="0.2">
      <c r="C1124" s="101"/>
    </row>
    <row r="1125" spans="3:3" x14ac:dyDescent="0.2">
      <c r="C1125" s="101"/>
    </row>
    <row r="1126" spans="3:3" x14ac:dyDescent="0.2">
      <c r="C1126" s="101"/>
    </row>
    <row r="1127" spans="3:3" x14ac:dyDescent="0.2">
      <c r="C1127" s="101"/>
    </row>
    <row r="1128" spans="3:3" x14ac:dyDescent="0.2">
      <c r="C1128" s="101"/>
    </row>
    <row r="1129" spans="3:3" x14ac:dyDescent="0.2">
      <c r="C1129" s="101"/>
    </row>
    <row r="1130" spans="3:3" x14ac:dyDescent="0.2">
      <c r="C1130" s="101"/>
    </row>
    <row r="1131" spans="3:3" x14ac:dyDescent="0.2">
      <c r="C1131" s="101"/>
    </row>
    <row r="1132" spans="3:3" x14ac:dyDescent="0.2">
      <c r="C1132" s="101"/>
    </row>
    <row r="1133" spans="3:3" x14ac:dyDescent="0.2">
      <c r="C1133" s="101"/>
    </row>
    <row r="1134" spans="3:3" x14ac:dyDescent="0.2">
      <c r="C1134" s="101"/>
    </row>
    <row r="1135" spans="3:3" x14ac:dyDescent="0.2">
      <c r="C1135" s="101"/>
    </row>
    <row r="1136" spans="3:3" x14ac:dyDescent="0.2">
      <c r="C1136" s="101"/>
    </row>
    <row r="1137" spans="3:3" x14ac:dyDescent="0.2">
      <c r="C1137" s="101"/>
    </row>
    <row r="1138" spans="3:3" x14ac:dyDescent="0.2">
      <c r="C1138" s="101"/>
    </row>
    <row r="1139" spans="3:3" x14ac:dyDescent="0.2">
      <c r="C1139" s="101"/>
    </row>
    <row r="1140" spans="3:3" x14ac:dyDescent="0.2">
      <c r="C1140" s="101"/>
    </row>
    <row r="1141" spans="3:3" x14ac:dyDescent="0.2">
      <c r="C1141" s="101"/>
    </row>
    <row r="1142" spans="3:3" x14ac:dyDescent="0.2">
      <c r="C1142" s="101"/>
    </row>
    <row r="1143" spans="3:3" x14ac:dyDescent="0.2">
      <c r="C1143" s="101"/>
    </row>
    <row r="1144" spans="3:3" x14ac:dyDescent="0.2">
      <c r="C1144" s="101"/>
    </row>
    <row r="1145" spans="3:3" x14ac:dyDescent="0.2">
      <c r="C1145" s="101"/>
    </row>
    <row r="1146" spans="3:3" x14ac:dyDescent="0.2">
      <c r="C1146" s="101"/>
    </row>
    <row r="1147" spans="3:3" x14ac:dyDescent="0.2">
      <c r="C1147" s="101"/>
    </row>
    <row r="1148" spans="3:3" x14ac:dyDescent="0.2">
      <c r="C1148" s="101"/>
    </row>
    <row r="1149" spans="3:3" x14ac:dyDescent="0.2">
      <c r="C1149" s="101"/>
    </row>
    <row r="1150" spans="3:3" x14ac:dyDescent="0.2">
      <c r="C1150" s="101"/>
    </row>
    <row r="1151" spans="3:3" x14ac:dyDescent="0.2">
      <c r="C1151" s="101"/>
    </row>
    <row r="1152" spans="3:3" x14ac:dyDescent="0.2">
      <c r="C1152" s="101"/>
    </row>
    <row r="1153" spans="3:3" x14ac:dyDescent="0.2">
      <c r="C1153" s="101"/>
    </row>
    <row r="1154" spans="3:3" x14ac:dyDescent="0.2">
      <c r="C1154" s="101"/>
    </row>
    <row r="1155" spans="3:3" x14ac:dyDescent="0.2">
      <c r="C1155" s="101"/>
    </row>
    <row r="1156" spans="3:3" x14ac:dyDescent="0.2">
      <c r="C1156" s="101"/>
    </row>
    <row r="1157" spans="3:3" x14ac:dyDescent="0.2">
      <c r="C1157" s="101"/>
    </row>
    <row r="1158" spans="3:3" x14ac:dyDescent="0.2">
      <c r="C1158" s="101"/>
    </row>
    <row r="1159" spans="3:3" x14ac:dyDescent="0.2">
      <c r="C1159" s="101"/>
    </row>
    <row r="1160" spans="3:3" x14ac:dyDescent="0.2">
      <c r="C1160" s="101"/>
    </row>
    <row r="1161" spans="3:3" x14ac:dyDescent="0.2">
      <c r="C1161" s="101"/>
    </row>
    <row r="1162" spans="3:3" x14ac:dyDescent="0.2">
      <c r="C1162" s="101"/>
    </row>
    <row r="1163" spans="3:3" x14ac:dyDescent="0.2">
      <c r="C1163" s="101"/>
    </row>
    <row r="1164" spans="3:3" x14ac:dyDescent="0.2">
      <c r="C1164" s="101"/>
    </row>
    <row r="1165" spans="3:3" x14ac:dyDescent="0.2">
      <c r="C1165" s="101"/>
    </row>
    <row r="1166" spans="3:3" x14ac:dyDescent="0.2">
      <c r="C1166" s="101"/>
    </row>
    <row r="1167" spans="3:3" x14ac:dyDescent="0.2">
      <c r="C1167" s="101"/>
    </row>
    <row r="1168" spans="3:3" x14ac:dyDescent="0.2">
      <c r="C1168" s="101"/>
    </row>
    <row r="1169" spans="3:3" x14ac:dyDescent="0.2">
      <c r="C1169" s="101"/>
    </row>
    <row r="1170" spans="3:3" x14ac:dyDescent="0.2">
      <c r="C1170" s="101"/>
    </row>
    <row r="1171" spans="3:3" x14ac:dyDescent="0.2">
      <c r="C1171" s="101"/>
    </row>
    <row r="1172" spans="3:3" x14ac:dyDescent="0.2">
      <c r="C1172" s="101"/>
    </row>
    <row r="1173" spans="3:3" x14ac:dyDescent="0.2">
      <c r="C1173" s="101"/>
    </row>
    <row r="1174" spans="3:3" x14ac:dyDescent="0.2">
      <c r="C1174" s="101"/>
    </row>
    <row r="1175" spans="3:3" x14ac:dyDescent="0.2">
      <c r="C1175" s="101"/>
    </row>
    <row r="1176" spans="3:3" x14ac:dyDescent="0.2">
      <c r="C1176" s="101"/>
    </row>
    <row r="1177" spans="3:3" x14ac:dyDescent="0.2">
      <c r="C1177" s="101"/>
    </row>
    <row r="1178" spans="3:3" x14ac:dyDescent="0.2">
      <c r="C1178" s="101"/>
    </row>
    <row r="1179" spans="3:3" x14ac:dyDescent="0.2">
      <c r="C1179" s="101"/>
    </row>
    <row r="1180" spans="3:3" x14ac:dyDescent="0.2">
      <c r="C1180" s="101"/>
    </row>
    <row r="1181" spans="3:3" x14ac:dyDescent="0.2">
      <c r="C1181" s="101"/>
    </row>
    <row r="1182" spans="3:3" x14ac:dyDescent="0.2">
      <c r="C1182" s="101"/>
    </row>
    <row r="1183" spans="3:3" x14ac:dyDescent="0.2">
      <c r="C1183" s="101"/>
    </row>
    <row r="1184" spans="3:3" x14ac:dyDescent="0.2">
      <c r="C1184" s="101"/>
    </row>
    <row r="1185" spans="3:3" x14ac:dyDescent="0.2">
      <c r="C1185" s="101"/>
    </row>
    <row r="1186" spans="3:3" x14ac:dyDescent="0.2">
      <c r="C1186" s="101"/>
    </row>
    <row r="1187" spans="3:3" x14ac:dyDescent="0.2">
      <c r="C1187" s="101"/>
    </row>
    <row r="1188" spans="3:3" x14ac:dyDescent="0.2">
      <c r="C1188" s="101"/>
    </row>
    <row r="1189" spans="3:3" x14ac:dyDescent="0.2">
      <c r="C1189" s="101"/>
    </row>
    <row r="1190" spans="3:3" x14ac:dyDescent="0.2">
      <c r="C1190" s="101"/>
    </row>
    <row r="1191" spans="3:3" x14ac:dyDescent="0.2">
      <c r="C1191" s="101"/>
    </row>
    <row r="1192" spans="3:3" x14ac:dyDescent="0.2">
      <c r="C1192" s="101"/>
    </row>
    <row r="1193" spans="3:3" x14ac:dyDescent="0.2">
      <c r="C1193" s="101"/>
    </row>
    <row r="1194" spans="3:3" x14ac:dyDescent="0.2">
      <c r="C1194" s="101"/>
    </row>
    <row r="1195" spans="3:3" x14ac:dyDescent="0.2">
      <c r="C1195" s="101"/>
    </row>
    <row r="1196" spans="3:3" x14ac:dyDescent="0.2">
      <c r="C1196" s="101"/>
    </row>
    <row r="1197" spans="3:3" x14ac:dyDescent="0.2">
      <c r="C1197" s="101"/>
    </row>
    <row r="1198" spans="3:3" x14ac:dyDescent="0.2">
      <c r="C1198" s="101"/>
    </row>
    <row r="1199" spans="3:3" x14ac:dyDescent="0.2">
      <c r="C1199" s="101"/>
    </row>
    <row r="1200" spans="3:3" x14ac:dyDescent="0.2">
      <c r="C1200" s="101"/>
    </row>
    <row r="1201" spans="3:3" x14ac:dyDescent="0.2">
      <c r="C1201" s="101"/>
    </row>
    <row r="1202" spans="3:3" x14ac:dyDescent="0.2">
      <c r="C1202" s="101"/>
    </row>
    <row r="1203" spans="3:3" x14ac:dyDescent="0.2">
      <c r="C1203" s="101"/>
    </row>
    <row r="1204" spans="3:3" x14ac:dyDescent="0.2">
      <c r="C1204" s="101"/>
    </row>
    <row r="1205" spans="3:3" x14ac:dyDescent="0.2">
      <c r="C1205" s="101"/>
    </row>
    <row r="1206" spans="3:3" x14ac:dyDescent="0.2">
      <c r="C1206" s="101"/>
    </row>
    <row r="1207" spans="3:3" x14ac:dyDescent="0.2">
      <c r="C1207" s="101"/>
    </row>
    <row r="1208" spans="3:3" x14ac:dyDescent="0.2">
      <c r="C1208" s="101"/>
    </row>
    <row r="1209" spans="3:3" x14ac:dyDescent="0.2">
      <c r="C1209" s="101"/>
    </row>
    <row r="1210" spans="3:3" x14ac:dyDescent="0.2">
      <c r="C1210" s="101"/>
    </row>
    <row r="1211" spans="3:3" x14ac:dyDescent="0.2">
      <c r="C1211" s="101"/>
    </row>
    <row r="1212" spans="3:3" x14ac:dyDescent="0.2">
      <c r="C1212" s="101"/>
    </row>
    <row r="1213" spans="3:3" x14ac:dyDescent="0.2">
      <c r="C1213" s="101"/>
    </row>
    <row r="1214" spans="3:3" x14ac:dyDescent="0.2">
      <c r="C1214" s="101"/>
    </row>
    <row r="1215" spans="3:3" x14ac:dyDescent="0.2">
      <c r="C1215" s="101"/>
    </row>
    <row r="1216" spans="3:3" x14ac:dyDescent="0.2">
      <c r="C1216" s="101"/>
    </row>
    <row r="1217" spans="3:3" x14ac:dyDescent="0.2">
      <c r="C1217" s="101"/>
    </row>
    <row r="1218" spans="3:3" x14ac:dyDescent="0.2">
      <c r="C1218" s="101"/>
    </row>
    <row r="1219" spans="3:3" x14ac:dyDescent="0.2">
      <c r="C1219" s="101"/>
    </row>
    <row r="1220" spans="3:3" x14ac:dyDescent="0.2">
      <c r="C1220" s="101"/>
    </row>
    <row r="1221" spans="3:3" x14ac:dyDescent="0.2">
      <c r="C1221" s="101"/>
    </row>
    <row r="1222" spans="3:3" x14ac:dyDescent="0.2">
      <c r="C1222" s="101"/>
    </row>
    <row r="1223" spans="3:3" x14ac:dyDescent="0.2">
      <c r="C1223" s="101"/>
    </row>
    <row r="1224" spans="3:3" x14ac:dyDescent="0.2">
      <c r="C1224" s="101"/>
    </row>
    <row r="1225" spans="3:3" x14ac:dyDescent="0.2">
      <c r="C1225" s="101"/>
    </row>
    <row r="1226" spans="3:3" x14ac:dyDescent="0.2">
      <c r="C1226" s="101"/>
    </row>
    <row r="1227" spans="3:3" x14ac:dyDescent="0.2">
      <c r="C1227" s="101"/>
    </row>
    <row r="1228" spans="3:3" x14ac:dyDescent="0.2">
      <c r="C1228" s="101"/>
    </row>
    <row r="1229" spans="3:3" x14ac:dyDescent="0.2">
      <c r="C1229" s="101"/>
    </row>
    <row r="1230" spans="3:3" x14ac:dyDescent="0.2">
      <c r="C1230" s="101"/>
    </row>
    <row r="1231" spans="3:3" x14ac:dyDescent="0.2">
      <c r="C1231" s="101"/>
    </row>
    <row r="1232" spans="3:3" x14ac:dyDescent="0.2">
      <c r="C1232" s="101"/>
    </row>
    <row r="1233" spans="3:3" x14ac:dyDescent="0.2">
      <c r="C1233" s="101"/>
    </row>
    <row r="1234" spans="3:3" x14ac:dyDescent="0.2">
      <c r="C1234" s="101"/>
    </row>
    <row r="1235" spans="3:3" x14ac:dyDescent="0.2">
      <c r="C1235" s="101"/>
    </row>
    <row r="1236" spans="3:3" x14ac:dyDescent="0.2">
      <c r="C1236" s="101"/>
    </row>
    <row r="1237" spans="3:3" x14ac:dyDescent="0.2">
      <c r="C1237" s="101"/>
    </row>
    <row r="1238" spans="3:3" x14ac:dyDescent="0.2">
      <c r="C1238" s="101"/>
    </row>
    <row r="1239" spans="3:3" x14ac:dyDescent="0.2">
      <c r="C1239" s="101"/>
    </row>
    <row r="1240" spans="3:3" x14ac:dyDescent="0.2">
      <c r="C1240" s="101"/>
    </row>
    <row r="1241" spans="3:3" x14ac:dyDescent="0.2">
      <c r="C1241" s="101"/>
    </row>
    <row r="1242" spans="3:3" x14ac:dyDescent="0.2">
      <c r="C1242" s="101"/>
    </row>
    <row r="1243" spans="3:3" x14ac:dyDescent="0.2">
      <c r="C1243" s="101"/>
    </row>
    <row r="1244" spans="3:3" x14ac:dyDescent="0.2">
      <c r="C1244" s="101"/>
    </row>
    <row r="1245" spans="3:3" x14ac:dyDescent="0.2">
      <c r="C1245" s="101"/>
    </row>
    <row r="1246" spans="3:3" x14ac:dyDescent="0.2">
      <c r="C1246" s="101"/>
    </row>
    <row r="1247" spans="3:3" x14ac:dyDescent="0.2">
      <c r="C1247" s="101"/>
    </row>
    <row r="1248" spans="3:3" x14ac:dyDescent="0.2">
      <c r="C1248" s="101"/>
    </row>
    <row r="1249" spans="3:3" x14ac:dyDescent="0.2">
      <c r="C1249" s="101"/>
    </row>
    <row r="1250" spans="3:3" x14ac:dyDescent="0.2">
      <c r="C1250" s="101"/>
    </row>
    <row r="1251" spans="3:3" x14ac:dyDescent="0.2">
      <c r="C1251" s="101"/>
    </row>
    <row r="1252" spans="3:3" x14ac:dyDescent="0.2">
      <c r="C1252" s="101"/>
    </row>
    <row r="1253" spans="3:3" x14ac:dyDescent="0.2">
      <c r="C1253" s="101"/>
    </row>
    <row r="1254" spans="3:3" x14ac:dyDescent="0.2">
      <c r="C1254" s="101"/>
    </row>
    <row r="1255" spans="3:3" x14ac:dyDescent="0.2">
      <c r="C1255" s="101"/>
    </row>
    <row r="1256" spans="3:3" x14ac:dyDescent="0.2">
      <c r="C1256" s="101"/>
    </row>
    <row r="1257" spans="3:3" x14ac:dyDescent="0.2">
      <c r="C1257" s="101"/>
    </row>
    <row r="1258" spans="3:3" x14ac:dyDescent="0.2">
      <c r="C1258" s="101"/>
    </row>
    <row r="1259" spans="3:3" x14ac:dyDescent="0.2">
      <c r="C1259" s="101"/>
    </row>
    <row r="1260" spans="3:3" x14ac:dyDescent="0.2">
      <c r="C1260" s="101"/>
    </row>
    <row r="1261" spans="3:3" x14ac:dyDescent="0.2">
      <c r="C1261" s="101"/>
    </row>
    <row r="1262" spans="3:3" x14ac:dyDescent="0.2">
      <c r="C1262" s="101"/>
    </row>
    <row r="1263" spans="3:3" x14ac:dyDescent="0.2">
      <c r="C1263" s="101"/>
    </row>
    <row r="1264" spans="3:3" x14ac:dyDescent="0.2">
      <c r="C1264" s="101"/>
    </row>
    <row r="1265" spans="3:3" x14ac:dyDescent="0.2">
      <c r="C1265" s="101"/>
    </row>
    <row r="1266" spans="3:3" x14ac:dyDescent="0.2">
      <c r="C1266" s="101"/>
    </row>
    <row r="1267" spans="3:3" x14ac:dyDescent="0.2">
      <c r="C1267" s="101"/>
    </row>
    <row r="1268" spans="3:3" x14ac:dyDescent="0.2">
      <c r="C1268" s="101"/>
    </row>
    <row r="1269" spans="3:3" x14ac:dyDescent="0.2">
      <c r="C1269" s="101"/>
    </row>
    <row r="1270" spans="3:3" x14ac:dyDescent="0.2">
      <c r="C1270" s="101"/>
    </row>
    <row r="1271" spans="3:3" x14ac:dyDescent="0.2">
      <c r="C1271" s="101"/>
    </row>
    <row r="1272" spans="3:3" x14ac:dyDescent="0.2">
      <c r="C1272" s="101"/>
    </row>
    <row r="1273" spans="3:3" x14ac:dyDescent="0.2">
      <c r="C1273" s="101"/>
    </row>
    <row r="1274" spans="3:3" x14ac:dyDescent="0.2">
      <c r="C1274" s="101"/>
    </row>
    <row r="1275" spans="3:3" x14ac:dyDescent="0.2">
      <c r="C1275" s="101"/>
    </row>
    <row r="1276" spans="3:3" x14ac:dyDescent="0.2">
      <c r="C1276" s="101"/>
    </row>
    <row r="1277" spans="3:3" x14ac:dyDescent="0.2">
      <c r="C1277" s="101"/>
    </row>
    <row r="1278" spans="3:3" x14ac:dyDescent="0.2">
      <c r="C1278" s="101"/>
    </row>
    <row r="1279" spans="3:3" x14ac:dyDescent="0.2">
      <c r="C1279" s="101"/>
    </row>
    <row r="1280" spans="3:3" x14ac:dyDescent="0.2">
      <c r="C1280" s="101"/>
    </row>
    <row r="1281" spans="3:3" x14ac:dyDescent="0.2">
      <c r="C1281" s="101"/>
    </row>
    <row r="1282" spans="3:3" x14ac:dyDescent="0.2">
      <c r="C1282" s="101"/>
    </row>
    <row r="1283" spans="3:3" x14ac:dyDescent="0.2">
      <c r="C1283" s="101"/>
    </row>
    <row r="1284" spans="3:3" x14ac:dyDescent="0.2">
      <c r="C1284" s="101"/>
    </row>
    <row r="1285" spans="3:3" x14ac:dyDescent="0.2">
      <c r="C1285" s="101"/>
    </row>
    <row r="1286" spans="3:3" x14ac:dyDescent="0.2">
      <c r="C1286" s="101"/>
    </row>
    <row r="1287" spans="3:3" x14ac:dyDescent="0.2">
      <c r="C1287" s="101"/>
    </row>
    <row r="1288" spans="3:3" x14ac:dyDescent="0.2">
      <c r="C1288" s="101"/>
    </row>
    <row r="1289" spans="3:3" x14ac:dyDescent="0.2">
      <c r="C1289" s="101"/>
    </row>
    <row r="1290" spans="3:3" x14ac:dyDescent="0.2">
      <c r="C1290" s="101"/>
    </row>
    <row r="1291" spans="3:3" x14ac:dyDescent="0.2">
      <c r="C1291" s="101"/>
    </row>
    <row r="1292" spans="3:3" x14ac:dyDescent="0.2">
      <c r="C1292" s="101"/>
    </row>
    <row r="1293" spans="3:3" x14ac:dyDescent="0.2">
      <c r="C1293" s="101"/>
    </row>
    <row r="1294" spans="3:3" x14ac:dyDescent="0.2">
      <c r="C1294" s="101"/>
    </row>
    <row r="1295" spans="3:3" x14ac:dyDescent="0.2">
      <c r="C1295" s="101"/>
    </row>
    <row r="1296" spans="3:3" x14ac:dyDescent="0.2">
      <c r="C1296" s="101"/>
    </row>
    <row r="1297" spans="3:3" x14ac:dyDescent="0.2">
      <c r="C1297" s="101"/>
    </row>
    <row r="1298" spans="3:3" x14ac:dyDescent="0.2">
      <c r="C1298" s="101"/>
    </row>
    <row r="1299" spans="3:3" x14ac:dyDescent="0.2">
      <c r="C1299" s="101"/>
    </row>
    <row r="1300" spans="3:3" x14ac:dyDescent="0.2">
      <c r="C1300" s="101"/>
    </row>
    <row r="1301" spans="3:3" x14ac:dyDescent="0.2">
      <c r="C1301" s="101"/>
    </row>
    <row r="1302" spans="3:3" x14ac:dyDescent="0.2">
      <c r="C1302" s="101"/>
    </row>
    <row r="1303" spans="3:3" x14ac:dyDescent="0.2">
      <c r="C1303" s="101"/>
    </row>
    <row r="1304" spans="3:3" x14ac:dyDescent="0.2">
      <c r="C1304" s="101"/>
    </row>
    <row r="1305" spans="3:3" x14ac:dyDescent="0.2">
      <c r="C1305" s="101"/>
    </row>
    <row r="1306" spans="3:3" x14ac:dyDescent="0.2">
      <c r="C1306" s="101"/>
    </row>
    <row r="1307" spans="3:3" x14ac:dyDescent="0.2">
      <c r="C1307" s="101"/>
    </row>
    <row r="1308" spans="3:3" x14ac:dyDescent="0.2">
      <c r="C1308" s="101"/>
    </row>
    <row r="1309" spans="3:3" x14ac:dyDescent="0.2">
      <c r="C1309" s="101"/>
    </row>
    <row r="1310" spans="3:3" x14ac:dyDescent="0.2">
      <c r="C1310" s="101"/>
    </row>
    <row r="1311" spans="3:3" x14ac:dyDescent="0.2">
      <c r="C1311" s="101"/>
    </row>
    <row r="1312" spans="3:3" x14ac:dyDescent="0.2">
      <c r="C1312" s="101"/>
    </row>
    <row r="1313" spans="3:3" x14ac:dyDescent="0.2">
      <c r="C1313" s="101"/>
    </row>
    <row r="1314" spans="3:3" x14ac:dyDescent="0.2">
      <c r="C1314" s="101"/>
    </row>
    <row r="1315" spans="3:3" x14ac:dyDescent="0.2">
      <c r="C1315" s="101"/>
    </row>
    <row r="1316" spans="3:3" x14ac:dyDescent="0.2">
      <c r="C1316" s="101"/>
    </row>
    <row r="1317" spans="3:3" x14ac:dyDescent="0.2">
      <c r="C1317" s="101"/>
    </row>
    <row r="1318" spans="3:3" x14ac:dyDescent="0.2">
      <c r="C1318" s="101"/>
    </row>
    <row r="1319" spans="3:3" x14ac:dyDescent="0.2">
      <c r="C1319" s="101"/>
    </row>
    <row r="1320" spans="3:3" x14ac:dyDescent="0.2">
      <c r="C1320" s="101"/>
    </row>
    <row r="1321" spans="3:3" x14ac:dyDescent="0.2">
      <c r="C1321" s="101"/>
    </row>
    <row r="1322" spans="3:3" x14ac:dyDescent="0.2">
      <c r="C1322" s="101"/>
    </row>
    <row r="1323" spans="3:3" x14ac:dyDescent="0.2">
      <c r="C1323" s="101"/>
    </row>
    <row r="1324" spans="3:3" x14ac:dyDescent="0.2">
      <c r="C1324" s="101"/>
    </row>
    <row r="1325" spans="3:3" x14ac:dyDescent="0.2">
      <c r="C1325" s="101"/>
    </row>
    <row r="1326" spans="3:3" x14ac:dyDescent="0.2">
      <c r="C1326" s="101"/>
    </row>
    <row r="1327" spans="3:3" x14ac:dyDescent="0.2">
      <c r="C1327" s="101"/>
    </row>
    <row r="1328" spans="3:3" x14ac:dyDescent="0.2">
      <c r="C1328" s="101"/>
    </row>
    <row r="1329" spans="3:3" x14ac:dyDescent="0.2">
      <c r="C1329" s="101"/>
    </row>
    <row r="1330" spans="3:3" x14ac:dyDescent="0.2">
      <c r="C1330" s="101"/>
    </row>
    <row r="1331" spans="3:3" x14ac:dyDescent="0.2">
      <c r="C1331" s="101"/>
    </row>
    <row r="1332" spans="3:3" x14ac:dyDescent="0.2">
      <c r="C1332" s="101"/>
    </row>
    <row r="1333" spans="3:3" x14ac:dyDescent="0.2">
      <c r="C1333" s="101"/>
    </row>
    <row r="1334" spans="3:3" x14ac:dyDescent="0.2">
      <c r="C1334" s="101"/>
    </row>
    <row r="1335" spans="3:3" x14ac:dyDescent="0.2">
      <c r="C1335" s="101"/>
    </row>
    <row r="1336" spans="3:3" x14ac:dyDescent="0.2">
      <c r="C1336" s="101"/>
    </row>
    <row r="1337" spans="3:3" x14ac:dyDescent="0.2">
      <c r="C1337" s="101"/>
    </row>
    <row r="1338" spans="3:3" x14ac:dyDescent="0.2">
      <c r="C1338" s="101"/>
    </row>
    <row r="1339" spans="3:3" x14ac:dyDescent="0.2">
      <c r="C1339" s="101"/>
    </row>
    <row r="1340" spans="3:3" x14ac:dyDescent="0.2">
      <c r="C1340" s="101"/>
    </row>
    <row r="1341" spans="3:3" x14ac:dyDescent="0.2">
      <c r="C1341" s="101"/>
    </row>
    <row r="1342" spans="3:3" x14ac:dyDescent="0.2">
      <c r="C1342" s="101"/>
    </row>
    <row r="1343" spans="3:3" x14ac:dyDescent="0.2">
      <c r="C1343" s="101"/>
    </row>
    <row r="1344" spans="3:3" x14ac:dyDescent="0.2">
      <c r="C1344" s="101"/>
    </row>
    <row r="1345" spans="3:3" x14ac:dyDescent="0.2">
      <c r="C1345" s="101"/>
    </row>
    <row r="1346" spans="3:3" x14ac:dyDescent="0.2">
      <c r="C1346" s="101"/>
    </row>
    <row r="1347" spans="3:3" x14ac:dyDescent="0.2">
      <c r="C1347" s="101"/>
    </row>
    <row r="1348" spans="3:3" x14ac:dyDescent="0.2">
      <c r="C1348" s="101"/>
    </row>
    <row r="1349" spans="3:3" x14ac:dyDescent="0.2">
      <c r="C1349" s="101"/>
    </row>
    <row r="1350" spans="3:3" x14ac:dyDescent="0.2">
      <c r="C1350" s="101"/>
    </row>
    <row r="1351" spans="3:3" x14ac:dyDescent="0.2">
      <c r="C1351" s="101"/>
    </row>
    <row r="1352" spans="3:3" x14ac:dyDescent="0.2">
      <c r="C1352" s="101"/>
    </row>
    <row r="1353" spans="3:3" x14ac:dyDescent="0.2">
      <c r="C1353" s="101"/>
    </row>
    <row r="1354" spans="3:3" x14ac:dyDescent="0.2">
      <c r="C1354" s="101"/>
    </row>
    <row r="1355" spans="3:3" x14ac:dyDescent="0.2">
      <c r="C1355" s="101"/>
    </row>
    <row r="1356" spans="3:3" x14ac:dyDescent="0.2">
      <c r="C1356" s="101"/>
    </row>
    <row r="1357" spans="3:3" x14ac:dyDescent="0.2">
      <c r="C1357" s="101"/>
    </row>
    <row r="1358" spans="3:3" x14ac:dyDescent="0.2">
      <c r="C1358" s="101"/>
    </row>
    <row r="1359" spans="3:3" x14ac:dyDescent="0.2">
      <c r="C1359" s="101"/>
    </row>
    <row r="1360" spans="3:3" x14ac:dyDescent="0.2">
      <c r="C1360" s="101"/>
    </row>
    <row r="1361" spans="3:3" x14ac:dyDescent="0.2">
      <c r="C1361" s="101"/>
    </row>
    <row r="1362" spans="3:3" x14ac:dyDescent="0.2">
      <c r="C1362" s="101"/>
    </row>
    <row r="1363" spans="3:3" x14ac:dyDescent="0.2">
      <c r="C1363" s="101"/>
    </row>
    <row r="1364" spans="3:3" x14ac:dyDescent="0.2">
      <c r="C1364" s="101"/>
    </row>
    <row r="1365" spans="3:3" x14ac:dyDescent="0.2">
      <c r="C1365" s="101"/>
    </row>
    <row r="1366" spans="3:3" x14ac:dyDescent="0.2">
      <c r="C1366" s="101"/>
    </row>
    <row r="1367" spans="3:3" x14ac:dyDescent="0.2">
      <c r="C1367" s="101"/>
    </row>
    <row r="1368" spans="3:3" x14ac:dyDescent="0.2">
      <c r="C1368" s="101"/>
    </row>
    <row r="1369" spans="3:3" x14ac:dyDescent="0.2">
      <c r="C1369" s="101"/>
    </row>
    <row r="1370" spans="3:3" x14ac:dyDescent="0.2">
      <c r="C1370" s="101"/>
    </row>
    <row r="1371" spans="3:3" x14ac:dyDescent="0.2">
      <c r="C1371" s="101"/>
    </row>
    <row r="1372" spans="3:3" x14ac:dyDescent="0.2">
      <c r="C1372" s="101"/>
    </row>
    <row r="1373" spans="3:3" x14ac:dyDescent="0.2">
      <c r="C1373" s="101"/>
    </row>
    <row r="1374" spans="3:3" x14ac:dyDescent="0.2">
      <c r="C1374" s="101"/>
    </row>
    <row r="1375" spans="3:3" x14ac:dyDescent="0.2">
      <c r="C1375" s="101"/>
    </row>
    <row r="1376" spans="3:3" x14ac:dyDescent="0.2">
      <c r="C1376" s="101"/>
    </row>
    <row r="1377" spans="3:3" x14ac:dyDescent="0.2">
      <c r="C1377" s="101"/>
    </row>
    <row r="1378" spans="3:3" x14ac:dyDescent="0.2">
      <c r="C1378" s="101"/>
    </row>
    <row r="1379" spans="3:3" x14ac:dyDescent="0.2">
      <c r="C1379" s="101"/>
    </row>
    <row r="1380" spans="3:3" x14ac:dyDescent="0.2">
      <c r="C1380" s="101"/>
    </row>
    <row r="1381" spans="3:3" x14ac:dyDescent="0.2">
      <c r="C1381" s="101"/>
    </row>
    <row r="1382" spans="3:3" x14ac:dyDescent="0.2">
      <c r="C1382" s="101"/>
    </row>
    <row r="1383" spans="3:3" x14ac:dyDescent="0.2">
      <c r="C1383" s="101"/>
    </row>
    <row r="1384" spans="3:3" x14ac:dyDescent="0.2">
      <c r="C1384" s="101"/>
    </row>
    <row r="1385" spans="3:3" x14ac:dyDescent="0.2">
      <c r="C1385" s="101"/>
    </row>
    <row r="1386" spans="3:3" x14ac:dyDescent="0.2">
      <c r="C1386" s="101"/>
    </row>
    <row r="1387" spans="3:3" x14ac:dyDescent="0.2">
      <c r="C1387" s="101"/>
    </row>
    <row r="1388" spans="3:3" x14ac:dyDescent="0.2">
      <c r="C1388" s="101"/>
    </row>
    <row r="1389" spans="3:3" x14ac:dyDescent="0.2">
      <c r="C1389" s="101"/>
    </row>
    <row r="1390" spans="3:3" x14ac:dyDescent="0.2">
      <c r="C1390" s="101"/>
    </row>
    <row r="1391" spans="3:3" x14ac:dyDescent="0.2">
      <c r="C1391" s="101"/>
    </row>
    <row r="1392" spans="3:3" x14ac:dyDescent="0.2">
      <c r="C1392" s="101"/>
    </row>
    <row r="1393" spans="3:3" x14ac:dyDescent="0.2">
      <c r="C1393" s="101"/>
    </row>
    <row r="1394" spans="3:3" x14ac:dyDescent="0.2">
      <c r="C1394" s="101"/>
    </row>
    <row r="1395" spans="3:3" x14ac:dyDescent="0.2">
      <c r="C1395" s="101"/>
    </row>
    <row r="1396" spans="3:3" x14ac:dyDescent="0.2">
      <c r="C1396" s="101"/>
    </row>
    <row r="1397" spans="3:3" x14ac:dyDescent="0.2">
      <c r="C1397" s="101"/>
    </row>
    <row r="1398" spans="3:3" x14ac:dyDescent="0.2">
      <c r="C1398" s="101"/>
    </row>
    <row r="1399" spans="3:3" x14ac:dyDescent="0.2">
      <c r="C1399" s="101"/>
    </row>
    <row r="1400" spans="3:3" x14ac:dyDescent="0.2">
      <c r="C1400" s="101"/>
    </row>
    <row r="1401" spans="3:3" x14ac:dyDescent="0.2">
      <c r="C1401" s="101"/>
    </row>
    <row r="1402" spans="3:3" x14ac:dyDescent="0.2">
      <c r="C1402" s="101"/>
    </row>
    <row r="1403" spans="3:3" x14ac:dyDescent="0.2">
      <c r="C1403" s="101"/>
    </row>
    <row r="1404" spans="3:3" x14ac:dyDescent="0.2">
      <c r="C1404" s="101"/>
    </row>
    <row r="1405" spans="3:3" x14ac:dyDescent="0.2">
      <c r="C1405" s="101"/>
    </row>
    <row r="1406" spans="3:3" x14ac:dyDescent="0.2">
      <c r="C1406" s="101"/>
    </row>
    <row r="1407" spans="3:3" x14ac:dyDescent="0.2">
      <c r="C1407" s="101"/>
    </row>
    <row r="1408" spans="3:3" x14ac:dyDescent="0.2">
      <c r="C1408" s="101"/>
    </row>
    <row r="1409" spans="3:3" x14ac:dyDescent="0.2">
      <c r="C1409" s="101"/>
    </row>
    <row r="1410" spans="3:3" x14ac:dyDescent="0.2">
      <c r="C1410" s="101"/>
    </row>
    <row r="1411" spans="3:3" x14ac:dyDescent="0.2">
      <c r="C1411" s="101"/>
    </row>
    <row r="1412" spans="3:3" x14ac:dyDescent="0.2">
      <c r="C1412" s="101"/>
    </row>
    <row r="1413" spans="3:3" x14ac:dyDescent="0.2">
      <c r="C1413" s="101"/>
    </row>
    <row r="1414" spans="3:3" x14ac:dyDescent="0.2">
      <c r="C1414" s="101"/>
    </row>
    <row r="1415" spans="3:3" x14ac:dyDescent="0.2">
      <c r="C1415" s="101"/>
    </row>
    <row r="1416" spans="3:3" x14ac:dyDescent="0.2">
      <c r="C1416" s="101"/>
    </row>
    <row r="1417" spans="3:3" x14ac:dyDescent="0.2">
      <c r="C1417" s="101"/>
    </row>
    <row r="1418" spans="3:3" x14ac:dyDescent="0.2">
      <c r="C1418" s="101"/>
    </row>
    <row r="1419" spans="3:3" x14ac:dyDescent="0.2">
      <c r="C1419" s="101"/>
    </row>
    <row r="1420" spans="3:3" x14ac:dyDescent="0.2">
      <c r="C1420" s="101"/>
    </row>
    <row r="1421" spans="3:3" x14ac:dyDescent="0.2">
      <c r="C1421" s="101"/>
    </row>
    <row r="1422" spans="3:3" x14ac:dyDescent="0.2">
      <c r="C1422" s="101"/>
    </row>
    <row r="1423" spans="3:3" x14ac:dyDescent="0.2">
      <c r="C1423" s="101"/>
    </row>
    <row r="1424" spans="3:3" x14ac:dyDescent="0.2">
      <c r="C1424" s="101"/>
    </row>
    <row r="1425" spans="3:3" x14ac:dyDescent="0.2">
      <c r="C1425" s="101"/>
    </row>
    <row r="1426" spans="3:3" x14ac:dyDescent="0.2">
      <c r="C1426" s="101"/>
    </row>
    <row r="1427" spans="3:3" x14ac:dyDescent="0.2">
      <c r="C1427" s="101"/>
    </row>
    <row r="1428" spans="3:3" x14ac:dyDescent="0.2">
      <c r="C1428" s="101"/>
    </row>
    <row r="1429" spans="3:3" x14ac:dyDescent="0.2">
      <c r="C1429" s="101"/>
    </row>
    <row r="1430" spans="3:3" x14ac:dyDescent="0.2">
      <c r="C1430" s="101"/>
    </row>
    <row r="1431" spans="3:3" x14ac:dyDescent="0.2">
      <c r="C1431" s="101"/>
    </row>
    <row r="1432" spans="3:3" x14ac:dyDescent="0.2">
      <c r="C1432" s="101"/>
    </row>
    <row r="1433" spans="3:3" x14ac:dyDescent="0.2">
      <c r="C1433" s="101"/>
    </row>
    <row r="1434" spans="3:3" x14ac:dyDescent="0.2">
      <c r="C1434" s="101"/>
    </row>
    <row r="1435" spans="3:3" x14ac:dyDescent="0.2">
      <c r="C1435" s="101"/>
    </row>
    <row r="1436" spans="3:3" x14ac:dyDescent="0.2">
      <c r="C1436" s="101"/>
    </row>
    <row r="1437" spans="3:3" x14ac:dyDescent="0.2">
      <c r="C1437" s="101"/>
    </row>
    <row r="1438" spans="3:3" x14ac:dyDescent="0.2">
      <c r="C1438" s="101"/>
    </row>
    <row r="1439" spans="3:3" x14ac:dyDescent="0.2">
      <c r="C1439" s="101"/>
    </row>
    <row r="1440" spans="3:3" x14ac:dyDescent="0.2">
      <c r="C1440" s="101"/>
    </row>
    <row r="1441" spans="3:3" x14ac:dyDescent="0.2">
      <c r="C1441" s="101"/>
    </row>
    <row r="1442" spans="3:3" x14ac:dyDescent="0.2">
      <c r="C1442" s="101"/>
    </row>
    <row r="1443" spans="3:3" x14ac:dyDescent="0.2">
      <c r="C1443" s="101"/>
    </row>
    <row r="1444" spans="3:3" x14ac:dyDescent="0.2">
      <c r="C1444" s="101"/>
    </row>
    <row r="1445" spans="3:3" x14ac:dyDescent="0.2">
      <c r="C1445" s="101"/>
    </row>
    <row r="1446" spans="3:3" x14ac:dyDescent="0.2">
      <c r="C1446" s="101"/>
    </row>
    <row r="1447" spans="3:3" x14ac:dyDescent="0.2">
      <c r="C1447" s="101"/>
    </row>
    <row r="1448" spans="3:3" x14ac:dyDescent="0.2">
      <c r="C1448" s="101"/>
    </row>
    <row r="1449" spans="3:3" x14ac:dyDescent="0.2">
      <c r="C1449" s="101"/>
    </row>
    <row r="1450" spans="3:3" x14ac:dyDescent="0.2">
      <c r="C1450" s="101"/>
    </row>
    <row r="1451" spans="3:3" x14ac:dyDescent="0.2">
      <c r="C1451" s="101"/>
    </row>
    <row r="1452" spans="3:3" x14ac:dyDescent="0.2">
      <c r="C1452" s="101"/>
    </row>
    <row r="1453" spans="3:3" x14ac:dyDescent="0.2">
      <c r="C1453" s="101"/>
    </row>
    <row r="1454" spans="3:3" x14ac:dyDescent="0.2">
      <c r="C1454" s="101"/>
    </row>
    <row r="1455" spans="3:3" x14ac:dyDescent="0.2">
      <c r="C1455" s="101"/>
    </row>
    <row r="1456" spans="3:3" x14ac:dyDescent="0.2">
      <c r="C1456" s="101"/>
    </row>
    <row r="1457" spans="3:3" x14ac:dyDescent="0.2">
      <c r="C1457" s="101"/>
    </row>
    <row r="1458" spans="3:3" x14ac:dyDescent="0.2">
      <c r="C1458" s="101"/>
    </row>
    <row r="1459" spans="3:3" x14ac:dyDescent="0.2">
      <c r="C1459" s="101"/>
    </row>
    <row r="1460" spans="3:3" x14ac:dyDescent="0.2">
      <c r="C1460" s="101"/>
    </row>
    <row r="1461" spans="3:3" x14ac:dyDescent="0.2">
      <c r="C1461" s="101"/>
    </row>
    <row r="1462" spans="3:3" x14ac:dyDescent="0.2">
      <c r="C1462" s="101"/>
    </row>
    <row r="1463" spans="3:3" x14ac:dyDescent="0.2">
      <c r="C1463" s="101"/>
    </row>
    <row r="1464" spans="3:3" x14ac:dyDescent="0.2">
      <c r="C1464" s="101"/>
    </row>
    <row r="1465" spans="3:3" x14ac:dyDescent="0.2">
      <c r="C1465" s="101"/>
    </row>
    <row r="1466" spans="3:3" x14ac:dyDescent="0.2">
      <c r="C1466" s="101"/>
    </row>
    <row r="1467" spans="3:3" x14ac:dyDescent="0.2">
      <c r="C1467" s="101"/>
    </row>
    <row r="1468" spans="3:3" x14ac:dyDescent="0.2">
      <c r="C1468" s="101"/>
    </row>
    <row r="1469" spans="3:3" x14ac:dyDescent="0.2">
      <c r="C1469" s="101"/>
    </row>
    <row r="1470" spans="3:3" x14ac:dyDescent="0.2">
      <c r="C1470" s="101"/>
    </row>
    <row r="1471" spans="3:3" x14ac:dyDescent="0.2">
      <c r="C1471" s="101"/>
    </row>
    <row r="1472" spans="3:3" x14ac:dyDescent="0.2">
      <c r="C1472" s="101"/>
    </row>
    <row r="1473" spans="3:3" x14ac:dyDescent="0.2">
      <c r="C1473" s="101"/>
    </row>
    <row r="1474" spans="3:3" x14ac:dyDescent="0.2">
      <c r="C1474" s="101"/>
    </row>
    <row r="1475" spans="3:3" x14ac:dyDescent="0.2">
      <c r="C1475" s="101"/>
    </row>
    <row r="1476" spans="3:3" x14ac:dyDescent="0.2">
      <c r="C1476" s="101"/>
    </row>
    <row r="1477" spans="3:3" x14ac:dyDescent="0.2">
      <c r="C1477" s="101"/>
    </row>
    <row r="1478" spans="3:3" x14ac:dyDescent="0.2">
      <c r="C1478" s="101"/>
    </row>
    <row r="1479" spans="3:3" x14ac:dyDescent="0.2">
      <c r="C1479" s="101"/>
    </row>
    <row r="1480" spans="3:3" x14ac:dyDescent="0.2">
      <c r="C1480" s="101"/>
    </row>
    <row r="1481" spans="3:3" x14ac:dyDescent="0.2">
      <c r="C1481" s="101"/>
    </row>
    <row r="1482" spans="3:3" x14ac:dyDescent="0.2">
      <c r="C1482" s="101"/>
    </row>
    <row r="1483" spans="3:3" x14ac:dyDescent="0.2">
      <c r="C1483" s="101"/>
    </row>
    <row r="1484" spans="3:3" x14ac:dyDescent="0.2">
      <c r="C1484" s="101"/>
    </row>
    <row r="1485" spans="3:3" x14ac:dyDescent="0.2">
      <c r="C1485" s="101"/>
    </row>
    <row r="1486" spans="3:3" x14ac:dyDescent="0.2">
      <c r="C1486" s="101"/>
    </row>
    <row r="1487" spans="3:3" x14ac:dyDescent="0.2">
      <c r="C1487" s="101"/>
    </row>
    <row r="1488" spans="3:3" x14ac:dyDescent="0.2">
      <c r="C1488" s="101"/>
    </row>
    <row r="1489" spans="3:3" x14ac:dyDescent="0.2">
      <c r="C1489" s="101"/>
    </row>
    <row r="1490" spans="3:3" x14ac:dyDescent="0.2">
      <c r="C1490" s="101"/>
    </row>
    <row r="1491" spans="3:3" x14ac:dyDescent="0.2">
      <c r="C1491" s="101"/>
    </row>
    <row r="1492" spans="3:3" x14ac:dyDescent="0.2">
      <c r="C1492" s="101"/>
    </row>
    <row r="1493" spans="3:3" x14ac:dyDescent="0.2">
      <c r="C1493" s="101"/>
    </row>
    <row r="1494" spans="3:3" x14ac:dyDescent="0.2">
      <c r="C1494" s="101"/>
    </row>
    <row r="1495" spans="3:3" x14ac:dyDescent="0.2">
      <c r="C1495" s="101"/>
    </row>
    <row r="1496" spans="3:3" x14ac:dyDescent="0.2">
      <c r="C1496" s="101"/>
    </row>
    <row r="1497" spans="3:3" x14ac:dyDescent="0.2">
      <c r="C1497" s="101"/>
    </row>
    <row r="1498" spans="3:3" x14ac:dyDescent="0.2">
      <c r="C1498" s="101"/>
    </row>
    <row r="1499" spans="3:3" x14ac:dyDescent="0.2">
      <c r="C1499" s="101"/>
    </row>
    <row r="1500" spans="3:3" x14ac:dyDescent="0.2">
      <c r="C1500" s="101"/>
    </row>
    <row r="1501" spans="3:3" x14ac:dyDescent="0.2">
      <c r="C1501" s="101"/>
    </row>
    <row r="1502" spans="3:3" x14ac:dyDescent="0.2">
      <c r="C1502" s="101"/>
    </row>
    <row r="1503" spans="3:3" x14ac:dyDescent="0.2">
      <c r="C1503" s="101"/>
    </row>
    <row r="1504" spans="3:3" x14ac:dyDescent="0.2">
      <c r="C1504" s="101"/>
    </row>
    <row r="1505" spans="3:3" x14ac:dyDescent="0.2">
      <c r="C1505" s="101"/>
    </row>
    <row r="1506" spans="3:3" x14ac:dyDescent="0.2">
      <c r="C1506" s="101"/>
    </row>
    <row r="1507" spans="3:3" x14ac:dyDescent="0.2">
      <c r="C1507" s="101"/>
    </row>
    <row r="1508" spans="3:3" x14ac:dyDescent="0.2">
      <c r="C1508" s="101"/>
    </row>
    <row r="1509" spans="3:3" x14ac:dyDescent="0.2">
      <c r="C1509" s="101"/>
    </row>
    <row r="1510" spans="3:3" x14ac:dyDescent="0.2">
      <c r="C1510" s="101"/>
    </row>
    <row r="1511" spans="3:3" x14ac:dyDescent="0.2">
      <c r="C1511" s="101"/>
    </row>
    <row r="1512" spans="3:3" x14ac:dyDescent="0.2">
      <c r="C1512" s="101"/>
    </row>
    <row r="1513" spans="3:3" x14ac:dyDescent="0.2">
      <c r="C1513" s="101"/>
    </row>
    <row r="1514" spans="3:3" x14ac:dyDescent="0.2">
      <c r="C1514" s="101"/>
    </row>
    <row r="1515" spans="3:3" x14ac:dyDescent="0.2">
      <c r="C1515" s="101"/>
    </row>
    <row r="1516" spans="3:3" x14ac:dyDescent="0.2">
      <c r="C1516" s="101"/>
    </row>
    <row r="1517" spans="3:3" x14ac:dyDescent="0.2">
      <c r="C1517" s="101"/>
    </row>
    <row r="1518" spans="3:3" x14ac:dyDescent="0.2">
      <c r="C1518" s="101"/>
    </row>
    <row r="1519" spans="3:3" x14ac:dyDescent="0.2">
      <c r="C1519" s="101"/>
    </row>
    <row r="1520" spans="3:3" x14ac:dyDescent="0.2">
      <c r="C1520" s="101"/>
    </row>
    <row r="1521" spans="3:3" x14ac:dyDescent="0.2">
      <c r="C1521" s="101"/>
    </row>
    <row r="1522" spans="3:3" x14ac:dyDescent="0.2">
      <c r="C1522" s="101"/>
    </row>
    <row r="1523" spans="3:3" x14ac:dyDescent="0.2">
      <c r="C1523" s="101"/>
    </row>
    <row r="1524" spans="3:3" x14ac:dyDescent="0.2">
      <c r="C1524" s="101"/>
    </row>
    <row r="1525" spans="3:3" x14ac:dyDescent="0.2">
      <c r="C1525" s="101"/>
    </row>
    <row r="1526" spans="3:3" x14ac:dyDescent="0.2">
      <c r="C1526" s="101"/>
    </row>
    <row r="1527" spans="3:3" x14ac:dyDescent="0.2">
      <c r="C1527" s="101"/>
    </row>
    <row r="1528" spans="3:3" x14ac:dyDescent="0.2">
      <c r="C1528" s="101"/>
    </row>
    <row r="1529" spans="3:3" x14ac:dyDescent="0.2">
      <c r="C1529" s="101"/>
    </row>
    <row r="1530" spans="3:3" x14ac:dyDescent="0.2">
      <c r="C1530" s="101"/>
    </row>
    <row r="1531" spans="3:3" x14ac:dyDescent="0.2">
      <c r="C1531" s="101"/>
    </row>
    <row r="1532" spans="3:3" x14ac:dyDescent="0.2">
      <c r="C1532" s="101"/>
    </row>
    <row r="1533" spans="3:3" x14ac:dyDescent="0.2">
      <c r="C1533" s="101"/>
    </row>
    <row r="1534" spans="3:3" x14ac:dyDescent="0.2">
      <c r="C1534" s="101"/>
    </row>
    <row r="1535" spans="3:3" x14ac:dyDescent="0.2">
      <c r="C1535" s="101"/>
    </row>
    <row r="1536" spans="3:3" x14ac:dyDescent="0.2">
      <c r="C1536" s="101"/>
    </row>
    <row r="1537" spans="3:3" x14ac:dyDescent="0.2">
      <c r="C1537" s="101"/>
    </row>
    <row r="1538" spans="3:3" x14ac:dyDescent="0.2">
      <c r="C1538" s="101"/>
    </row>
    <row r="1539" spans="3:3" x14ac:dyDescent="0.2">
      <c r="C1539" s="101"/>
    </row>
    <row r="1540" spans="3:3" x14ac:dyDescent="0.2">
      <c r="C1540" s="101"/>
    </row>
    <row r="1541" spans="3:3" x14ac:dyDescent="0.2">
      <c r="C1541" s="101"/>
    </row>
    <row r="1542" spans="3:3" x14ac:dyDescent="0.2">
      <c r="C1542" s="101"/>
    </row>
    <row r="1543" spans="3:3" x14ac:dyDescent="0.2">
      <c r="C1543" s="101"/>
    </row>
    <row r="1544" spans="3:3" x14ac:dyDescent="0.2">
      <c r="C1544" s="101"/>
    </row>
    <row r="1545" spans="3:3" x14ac:dyDescent="0.2">
      <c r="C1545" s="101"/>
    </row>
    <row r="1546" spans="3:3" x14ac:dyDescent="0.2">
      <c r="C1546" s="101"/>
    </row>
    <row r="1547" spans="3:3" x14ac:dyDescent="0.2">
      <c r="C1547" s="101"/>
    </row>
    <row r="1548" spans="3:3" x14ac:dyDescent="0.2">
      <c r="C1548" s="101"/>
    </row>
    <row r="1549" spans="3:3" x14ac:dyDescent="0.2">
      <c r="C1549" s="101"/>
    </row>
    <row r="1550" spans="3:3" x14ac:dyDescent="0.2">
      <c r="C1550" s="101"/>
    </row>
    <row r="1551" spans="3:3" x14ac:dyDescent="0.2">
      <c r="C1551" s="101"/>
    </row>
    <row r="1552" spans="3:3" x14ac:dyDescent="0.2">
      <c r="C1552" s="101"/>
    </row>
    <row r="1553" spans="3:3" x14ac:dyDescent="0.2">
      <c r="C1553" s="101"/>
    </row>
    <row r="1554" spans="3:3" x14ac:dyDescent="0.2">
      <c r="C1554" s="101"/>
    </row>
    <row r="1555" spans="3:3" x14ac:dyDescent="0.2">
      <c r="C1555" s="101"/>
    </row>
    <row r="1556" spans="3:3" x14ac:dyDescent="0.2">
      <c r="C1556" s="101"/>
    </row>
    <row r="1557" spans="3:3" x14ac:dyDescent="0.2">
      <c r="C1557" s="101"/>
    </row>
    <row r="1558" spans="3:3" x14ac:dyDescent="0.2">
      <c r="C1558" s="101"/>
    </row>
    <row r="1559" spans="3:3" x14ac:dyDescent="0.2">
      <c r="C1559" s="101"/>
    </row>
    <row r="1560" spans="3:3" x14ac:dyDescent="0.2">
      <c r="C1560" s="101"/>
    </row>
    <row r="1561" spans="3:3" x14ac:dyDescent="0.2">
      <c r="C1561" s="101"/>
    </row>
    <row r="1562" spans="3:3" x14ac:dyDescent="0.2">
      <c r="C1562" s="101"/>
    </row>
    <row r="1563" spans="3:3" x14ac:dyDescent="0.2">
      <c r="C1563" s="101"/>
    </row>
    <row r="1564" spans="3:3" x14ac:dyDescent="0.2">
      <c r="C1564" s="101"/>
    </row>
    <row r="1565" spans="3:3" x14ac:dyDescent="0.2">
      <c r="C1565" s="101"/>
    </row>
    <row r="1566" spans="3:3" x14ac:dyDescent="0.2">
      <c r="C1566" s="101"/>
    </row>
    <row r="1567" spans="3:3" x14ac:dyDescent="0.2">
      <c r="C1567" s="101"/>
    </row>
    <row r="1568" spans="3:3" x14ac:dyDescent="0.2">
      <c r="C1568" s="101"/>
    </row>
    <row r="1569" spans="3:3" x14ac:dyDescent="0.2">
      <c r="C1569" s="101"/>
    </row>
    <row r="1570" spans="3:3" x14ac:dyDescent="0.2">
      <c r="C1570" s="101"/>
    </row>
    <row r="1571" spans="3:3" x14ac:dyDescent="0.2">
      <c r="C1571" s="101"/>
    </row>
    <row r="1572" spans="3:3" x14ac:dyDescent="0.2">
      <c r="C1572" s="101"/>
    </row>
    <row r="1573" spans="3:3" x14ac:dyDescent="0.2">
      <c r="C1573" s="101"/>
    </row>
    <row r="1574" spans="3:3" x14ac:dyDescent="0.2">
      <c r="C1574" s="101"/>
    </row>
    <row r="1575" spans="3:3" x14ac:dyDescent="0.2">
      <c r="C1575" s="101"/>
    </row>
    <row r="1576" spans="3:3" x14ac:dyDescent="0.2">
      <c r="C1576" s="101"/>
    </row>
    <row r="1577" spans="3:3" x14ac:dyDescent="0.2">
      <c r="C1577" s="101"/>
    </row>
    <row r="1578" spans="3:3" x14ac:dyDescent="0.2">
      <c r="C1578" s="101"/>
    </row>
    <row r="1579" spans="3:3" x14ac:dyDescent="0.2">
      <c r="C1579" s="101"/>
    </row>
    <row r="1580" spans="3:3" x14ac:dyDescent="0.2">
      <c r="C1580" s="101"/>
    </row>
    <row r="1581" spans="3:3" x14ac:dyDescent="0.2">
      <c r="C1581" s="101"/>
    </row>
    <row r="1582" spans="3:3" x14ac:dyDescent="0.2">
      <c r="C1582" s="101"/>
    </row>
    <row r="1583" spans="3:3" x14ac:dyDescent="0.2">
      <c r="C1583" s="101"/>
    </row>
    <row r="1584" spans="3:3" x14ac:dyDescent="0.2">
      <c r="C1584" s="101"/>
    </row>
    <row r="1585" spans="3:3" x14ac:dyDescent="0.2">
      <c r="C1585" s="101"/>
    </row>
    <row r="1586" spans="3:3" x14ac:dyDescent="0.2">
      <c r="C1586" s="101"/>
    </row>
    <row r="1587" spans="3:3" x14ac:dyDescent="0.2">
      <c r="C1587" s="101"/>
    </row>
    <row r="1588" spans="3:3" x14ac:dyDescent="0.2">
      <c r="C1588" s="101"/>
    </row>
    <row r="1589" spans="3:3" x14ac:dyDescent="0.2">
      <c r="C1589" s="101"/>
    </row>
    <row r="1590" spans="3:3" x14ac:dyDescent="0.2">
      <c r="C1590" s="101"/>
    </row>
    <row r="1591" spans="3:3" x14ac:dyDescent="0.2">
      <c r="C1591" s="101"/>
    </row>
    <row r="1592" spans="3:3" x14ac:dyDescent="0.2">
      <c r="C1592" s="101"/>
    </row>
    <row r="1593" spans="3:3" x14ac:dyDescent="0.2">
      <c r="C1593" s="101"/>
    </row>
    <row r="1594" spans="3:3" x14ac:dyDescent="0.2">
      <c r="C1594" s="101"/>
    </row>
    <row r="1595" spans="3:3" x14ac:dyDescent="0.2">
      <c r="C1595" s="101"/>
    </row>
    <row r="1596" spans="3:3" x14ac:dyDescent="0.2">
      <c r="C1596" s="101"/>
    </row>
    <row r="1597" spans="3:3" x14ac:dyDescent="0.2">
      <c r="C1597" s="101"/>
    </row>
    <row r="1598" spans="3:3" x14ac:dyDescent="0.2">
      <c r="C1598" s="101"/>
    </row>
    <row r="1599" spans="3:3" x14ac:dyDescent="0.2">
      <c r="C1599" s="101"/>
    </row>
    <row r="1600" spans="3:3" x14ac:dyDescent="0.2">
      <c r="C1600" s="101"/>
    </row>
    <row r="1601" spans="3:3" x14ac:dyDescent="0.2">
      <c r="C1601" s="101"/>
    </row>
    <row r="1602" spans="3:3" x14ac:dyDescent="0.2">
      <c r="C1602" s="101"/>
    </row>
    <row r="1603" spans="3:3" x14ac:dyDescent="0.2">
      <c r="C1603" s="101"/>
    </row>
    <row r="1604" spans="3:3" x14ac:dyDescent="0.2">
      <c r="C1604" s="101"/>
    </row>
    <row r="1605" spans="3:3" x14ac:dyDescent="0.2">
      <c r="C1605" s="101"/>
    </row>
    <row r="1606" spans="3:3" x14ac:dyDescent="0.2">
      <c r="C1606" s="101"/>
    </row>
    <row r="1607" spans="3:3" x14ac:dyDescent="0.2">
      <c r="C1607" s="101"/>
    </row>
    <row r="1608" spans="3:3" x14ac:dyDescent="0.2">
      <c r="C1608" s="101"/>
    </row>
    <row r="1609" spans="3:3" x14ac:dyDescent="0.2">
      <c r="C1609" s="101"/>
    </row>
    <row r="1610" spans="3:3" x14ac:dyDescent="0.2">
      <c r="C1610" s="101"/>
    </row>
    <row r="1611" spans="3:3" x14ac:dyDescent="0.2">
      <c r="C1611" s="101"/>
    </row>
    <row r="1612" spans="3:3" x14ac:dyDescent="0.2">
      <c r="C1612" s="101"/>
    </row>
    <row r="1613" spans="3:3" x14ac:dyDescent="0.2">
      <c r="C1613" s="101"/>
    </row>
    <row r="1614" spans="3:3" x14ac:dyDescent="0.2">
      <c r="C1614" s="101"/>
    </row>
    <row r="1615" spans="3:3" x14ac:dyDescent="0.2">
      <c r="C1615" s="101"/>
    </row>
    <row r="1616" spans="3:3" x14ac:dyDescent="0.2">
      <c r="C1616" s="101"/>
    </row>
    <row r="1617" spans="3:3" x14ac:dyDescent="0.2">
      <c r="C1617" s="101"/>
    </row>
    <row r="1618" spans="3:3" x14ac:dyDescent="0.2">
      <c r="C1618" s="101"/>
    </row>
    <row r="1619" spans="3:3" x14ac:dyDescent="0.2">
      <c r="C1619" s="101"/>
    </row>
    <row r="1620" spans="3:3" x14ac:dyDescent="0.2">
      <c r="C1620" s="101"/>
    </row>
    <row r="1621" spans="3:3" x14ac:dyDescent="0.2">
      <c r="C1621" s="101"/>
    </row>
    <row r="1622" spans="3:3" x14ac:dyDescent="0.2">
      <c r="C1622" s="101"/>
    </row>
    <row r="1623" spans="3:3" x14ac:dyDescent="0.2">
      <c r="C1623" s="101"/>
    </row>
    <row r="1624" spans="3:3" x14ac:dyDescent="0.2">
      <c r="C1624" s="101"/>
    </row>
    <row r="1625" spans="3:3" x14ac:dyDescent="0.2">
      <c r="C1625" s="101"/>
    </row>
    <row r="1626" spans="3:3" x14ac:dyDescent="0.2">
      <c r="C1626" s="101"/>
    </row>
    <row r="1627" spans="3:3" x14ac:dyDescent="0.2">
      <c r="C1627" s="101"/>
    </row>
    <row r="1628" spans="3:3" x14ac:dyDescent="0.2">
      <c r="C1628" s="101"/>
    </row>
    <row r="1629" spans="3:3" x14ac:dyDescent="0.2">
      <c r="C1629" s="101"/>
    </row>
    <row r="1630" spans="3:3" x14ac:dyDescent="0.2">
      <c r="C1630" s="101"/>
    </row>
    <row r="1631" spans="3:3" x14ac:dyDescent="0.2">
      <c r="C1631" s="101"/>
    </row>
    <row r="1632" spans="3:3" x14ac:dyDescent="0.2">
      <c r="C1632" s="101"/>
    </row>
    <row r="1633" spans="3:3" x14ac:dyDescent="0.2">
      <c r="C1633" s="101"/>
    </row>
    <row r="1634" spans="3:3" x14ac:dyDescent="0.2">
      <c r="C1634" s="101"/>
    </row>
    <row r="1635" spans="3:3" x14ac:dyDescent="0.2">
      <c r="C1635" s="101"/>
    </row>
    <row r="1636" spans="3:3" x14ac:dyDescent="0.2">
      <c r="C1636" s="101"/>
    </row>
    <row r="1637" spans="3:3" x14ac:dyDescent="0.2">
      <c r="C1637" s="101"/>
    </row>
    <row r="1638" spans="3:3" x14ac:dyDescent="0.2">
      <c r="C1638" s="101"/>
    </row>
    <row r="1639" spans="3:3" x14ac:dyDescent="0.2">
      <c r="C1639" s="101"/>
    </row>
    <row r="1640" spans="3:3" x14ac:dyDescent="0.2">
      <c r="C1640" s="101"/>
    </row>
    <row r="1641" spans="3:3" x14ac:dyDescent="0.2">
      <c r="C1641" s="101"/>
    </row>
    <row r="1642" spans="3:3" x14ac:dyDescent="0.2">
      <c r="C1642" s="101"/>
    </row>
    <row r="1643" spans="3:3" x14ac:dyDescent="0.2">
      <c r="C1643" s="101"/>
    </row>
    <row r="1644" spans="3:3" x14ac:dyDescent="0.2">
      <c r="C1644" s="101"/>
    </row>
    <row r="1645" spans="3:3" x14ac:dyDescent="0.2">
      <c r="C1645" s="101"/>
    </row>
    <row r="1646" spans="3:3" x14ac:dyDescent="0.2">
      <c r="C1646" s="101"/>
    </row>
    <row r="1647" spans="3:3" x14ac:dyDescent="0.2">
      <c r="C1647" s="101"/>
    </row>
    <row r="1648" spans="3:3" x14ac:dyDescent="0.2">
      <c r="C1648" s="101"/>
    </row>
    <row r="1649" spans="3:3" x14ac:dyDescent="0.2">
      <c r="C1649" s="101"/>
    </row>
    <row r="1650" spans="3:3" x14ac:dyDescent="0.2">
      <c r="C1650" s="101"/>
    </row>
    <row r="1651" spans="3:3" x14ac:dyDescent="0.2">
      <c r="C1651" s="101"/>
    </row>
    <row r="1652" spans="3:3" x14ac:dyDescent="0.2">
      <c r="C1652" s="101"/>
    </row>
    <row r="1653" spans="3:3" x14ac:dyDescent="0.2">
      <c r="C1653" s="101"/>
    </row>
    <row r="1654" spans="3:3" x14ac:dyDescent="0.2">
      <c r="C1654" s="101"/>
    </row>
    <row r="1655" spans="3:3" x14ac:dyDescent="0.2">
      <c r="C1655" s="101"/>
    </row>
    <row r="1656" spans="3:3" x14ac:dyDescent="0.2">
      <c r="C1656" s="101"/>
    </row>
    <row r="1657" spans="3:3" x14ac:dyDescent="0.2">
      <c r="C1657" s="101"/>
    </row>
    <row r="1658" spans="3:3" x14ac:dyDescent="0.2">
      <c r="C1658" s="101"/>
    </row>
    <row r="1659" spans="3:3" x14ac:dyDescent="0.2">
      <c r="C1659" s="101"/>
    </row>
    <row r="1660" spans="3:3" x14ac:dyDescent="0.2">
      <c r="C1660" s="101"/>
    </row>
    <row r="1661" spans="3:3" x14ac:dyDescent="0.2">
      <c r="C1661" s="101"/>
    </row>
    <row r="1662" spans="3:3" x14ac:dyDescent="0.2">
      <c r="C1662" s="101"/>
    </row>
    <row r="1663" spans="3:3" x14ac:dyDescent="0.2">
      <c r="C1663" s="101"/>
    </row>
    <row r="1664" spans="3:3" x14ac:dyDescent="0.2">
      <c r="C1664" s="101"/>
    </row>
    <row r="1665" spans="3:3" x14ac:dyDescent="0.2">
      <c r="C1665" s="101"/>
    </row>
    <row r="1666" spans="3:3" x14ac:dyDescent="0.2">
      <c r="C1666" s="101"/>
    </row>
    <row r="1667" spans="3:3" x14ac:dyDescent="0.2">
      <c r="C1667" s="101"/>
    </row>
    <row r="1668" spans="3:3" x14ac:dyDescent="0.2">
      <c r="C1668" s="101"/>
    </row>
    <row r="1669" spans="3:3" x14ac:dyDescent="0.2">
      <c r="C1669" s="101"/>
    </row>
    <row r="1670" spans="3:3" x14ac:dyDescent="0.2">
      <c r="C1670" s="101"/>
    </row>
    <row r="1671" spans="3:3" x14ac:dyDescent="0.2">
      <c r="C1671" s="101"/>
    </row>
    <row r="1672" spans="3:3" x14ac:dyDescent="0.2">
      <c r="C1672" s="101"/>
    </row>
    <row r="1673" spans="3:3" x14ac:dyDescent="0.2">
      <c r="C1673" s="101"/>
    </row>
    <row r="1674" spans="3:3" x14ac:dyDescent="0.2">
      <c r="C1674" s="101"/>
    </row>
    <row r="1675" spans="3:3" x14ac:dyDescent="0.2">
      <c r="C1675" s="101"/>
    </row>
    <row r="1676" spans="3:3" x14ac:dyDescent="0.2">
      <c r="C1676" s="101"/>
    </row>
    <row r="1677" spans="3:3" x14ac:dyDescent="0.2">
      <c r="C1677" s="101"/>
    </row>
    <row r="1678" spans="3:3" x14ac:dyDescent="0.2">
      <c r="C1678" s="101"/>
    </row>
    <row r="1679" spans="3:3" x14ac:dyDescent="0.2">
      <c r="C1679" s="101"/>
    </row>
    <row r="1680" spans="3:3" x14ac:dyDescent="0.2">
      <c r="C1680" s="101"/>
    </row>
    <row r="1681" spans="3:3" x14ac:dyDescent="0.2">
      <c r="C1681" s="101"/>
    </row>
    <row r="1682" spans="3:3" x14ac:dyDescent="0.2">
      <c r="C1682" s="101"/>
    </row>
    <row r="1683" spans="3:3" x14ac:dyDescent="0.2">
      <c r="C1683" s="101"/>
    </row>
    <row r="1684" spans="3:3" x14ac:dyDescent="0.2">
      <c r="C1684" s="101"/>
    </row>
    <row r="1685" spans="3:3" x14ac:dyDescent="0.2">
      <c r="C1685" s="101"/>
    </row>
    <row r="1686" spans="3:3" x14ac:dyDescent="0.2">
      <c r="C1686" s="101"/>
    </row>
    <row r="1687" spans="3:3" x14ac:dyDescent="0.2">
      <c r="C1687" s="101"/>
    </row>
    <row r="1688" spans="3:3" x14ac:dyDescent="0.2">
      <c r="C1688" s="101"/>
    </row>
    <row r="1689" spans="3:3" x14ac:dyDescent="0.2">
      <c r="C1689" s="101"/>
    </row>
    <row r="1690" spans="3:3" x14ac:dyDescent="0.2">
      <c r="C1690" s="101"/>
    </row>
    <row r="1691" spans="3:3" x14ac:dyDescent="0.2">
      <c r="C1691" s="101"/>
    </row>
    <row r="1692" spans="3:3" x14ac:dyDescent="0.2">
      <c r="C1692" s="101"/>
    </row>
    <row r="1693" spans="3:3" x14ac:dyDescent="0.2">
      <c r="C1693" s="101"/>
    </row>
    <row r="1694" spans="3:3" x14ac:dyDescent="0.2">
      <c r="C1694" s="101"/>
    </row>
    <row r="1695" spans="3:3" x14ac:dyDescent="0.2">
      <c r="C1695" s="101"/>
    </row>
    <row r="1696" spans="3:3" x14ac:dyDescent="0.2">
      <c r="C1696" s="101"/>
    </row>
    <row r="1697" spans="3:3" x14ac:dyDescent="0.2">
      <c r="C1697" s="101"/>
    </row>
    <row r="1698" spans="3:3" x14ac:dyDescent="0.2">
      <c r="C1698" s="101"/>
    </row>
    <row r="1699" spans="3:3" x14ac:dyDescent="0.2">
      <c r="C1699" s="101"/>
    </row>
    <row r="1700" spans="3:3" x14ac:dyDescent="0.2">
      <c r="C1700" s="101"/>
    </row>
    <row r="1701" spans="3:3" x14ac:dyDescent="0.2">
      <c r="C1701" s="101"/>
    </row>
    <row r="1702" spans="3:3" x14ac:dyDescent="0.2">
      <c r="C1702" s="101"/>
    </row>
    <row r="1703" spans="3:3" x14ac:dyDescent="0.2">
      <c r="C1703" s="101"/>
    </row>
    <row r="1704" spans="3:3" x14ac:dyDescent="0.2">
      <c r="C1704" s="101"/>
    </row>
    <row r="1705" spans="3:3" x14ac:dyDescent="0.2">
      <c r="C1705" s="101"/>
    </row>
    <row r="1706" spans="3:3" x14ac:dyDescent="0.2">
      <c r="C1706" s="101"/>
    </row>
    <row r="1707" spans="3:3" x14ac:dyDescent="0.2">
      <c r="C1707" s="101"/>
    </row>
    <row r="1708" spans="3:3" x14ac:dyDescent="0.2">
      <c r="C1708" s="101"/>
    </row>
    <row r="1709" spans="3:3" x14ac:dyDescent="0.2">
      <c r="C1709" s="101"/>
    </row>
    <row r="1710" spans="3:3" x14ac:dyDescent="0.2">
      <c r="C1710" s="101"/>
    </row>
    <row r="1711" spans="3:3" x14ac:dyDescent="0.2">
      <c r="C1711" s="101"/>
    </row>
    <row r="1712" spans="3:3" x14ac:dyDescent="0.2">
      <c r="C1712" s="101"/>
    </row>
    <row r="1713" spans="3:3" x14ac:dyDescent="0.2">
      <c r="C1713" s="101"/>
    </row>
    <row r="1714" spans="3:3" x14ac:dyDescent="0.2">
      <c r="C1714" s="101"/>
    </row>
    <row r="1715" spans="3:3" x14ac:dyDescent="0.2">
      <c r="C1715" s="101"/>
    </row>
    <row r="1716" spans="3:3" x14ac:dyDescent="0.2">
      <c r="C1716" s="101"/>
    </row>
    <row r="1717" spans="3:3" x14ac:dyDescent="0.2">
      <c r="C1717" s="101"/>
    </row>
    <row r="1718" spans="3:3" x14ac:dyDescent="0.2">
      <c r="C1718" s="101"/>
    </row>
    <row r="1719" spans="3:3" x14ac:dyDescent="0.2">
      <c r="C1719" s="101"/>
    </row>
    <row r="1720" spans="3:3" x14ac:dyDescent="0.2">
      <c r="C1720" s="101"/>
    </row>
    <row r="1721" spans="3:3" x14ac:dyDescent="0.2">
      <c r="C1721" s="101"/>
    </row>
    <row r="1722" spans="3:3" x14ac:dyDescent="0.2">
      <c r="C1722" s="101"/>
    </row>
    <row r="1723" spans="3:3" x14ac:dyDescent="0.2">
      <c r="C1723" s="101"/>
    </row>
    <row r="1724" spans="3:3" x14ac:dyDescent="0.2">
      <c r="C1724" s="101"/>
    </row>
    <row r="1725" spans="3:3" x14ac:dyDescent="0.2">
      <c r="C1725" s="101"/>
    </row>
    <row r="1726" spans="3:3" x14ac:dyDescent="0.2">
      <c r="C1726" s="101"/>
    </row>
    <row r="1727" spans="3:3" x14ac:dyDescent="0.2">
      <c r="C1727" s="101"/>
    </row>
    <row r="1728" spans="3:3" x14ac:dyDescent="0.2">
      <c r="C1728" s="101"/>
    </row>
    <row r="1729" spans="3:3" x14ac:dyDescent="0.2">
      <c r="C1729" s="101"/>
    </row>
    <row r="1730" spans="3:3" x14ac:dyDescent="0.2">
      <c r="C1730" s="101"/>
    </row>
    <row r="1731" spans="3:3" x14ac:dyDescent="0.2">
      <c r="C1731" s="101"/>
    </row>
    <row r="1732" spans="3:3" x14ac:dyDescent="0.2">
      <c r="C1732" s="101"/>
    </row>
    <row r="1733" spans="3:3" x14ac:dyDescent="0.2">
      <c r="C1733" s="101"/>
    </row>
    <row r="1734" spans="3:3" x14ac:dyDescent="0.2">
      <c r="C1734" s="101"/>
    </row>
    <row r="1735" spans="3:3" x14ac:dyDescent="0.2">
      <c r="C1735" s="101"/>
    </row>
    <row r="1736" spans="3:3" x14ac:dyDescent="0.2">
      <c r="C1736" s="101"/>
    </row>
    <row r="1737" spans="3:3" x14ac:dyDescent="0.2">
      <c r="C1737" s="101"/>
    </row>
    <row r="1738" spans="3:3" x14ac:dyDescent="0.2">
      <c r="C1738" s="101"/>
    </row>
    <row r="1739" spans="3:3" x14ac:dyDescent="0.2">
      <c r="C1739" s="101"/>
    </row>
    <row r="1740" spans="3:3" x14ac:dyDescent="0.2">
      <c r="C1740" s="101"/>
    </row>
    <row r="1741" spans="3:3" x14ac:dyDescent="0.2">
      <c r="C1741" s="101"/>
    </row>
    <row r="1742" spans="3:3" x14ac:dyDescent="0.2">
      <c r="C1742" s="101"/>
    </row>
    <row r="1743" spans="3:3" x14ac:dyDescent="0.2">
      <c r="C1743" s="101"/>
    </row>
    <row r="1744" spans="3:3" x14ac:dyDescent="0.2">
      <c r="C1744" s="101"/>
    </row>
    <row r="1745" spans="3:3" x14ac:dyDescent="0.2">
      <c r="C1745" s="101"/>
    </row>
    <row r="1746" spans="3:3" x14ac:dyDescent="0.2">
      <c r="C1746" s="101"/>
    </row>
    <row r="1747" spans="3:3" x14ac:dyDescent="0.2">
      <c r="C1747" s="101"/>
    </row>
    <row r="1748" spans="3:3" x14ac:dyDescent="0.2">
      <c r="C1748" s="101"/>
    </row>
    <row r="1749" spans="3:3" x14ac:dyDescent="0.2">
      <c r="C1749" s="101"/>
    </row>
    <row r="1750" spans="3:3" x14ac:dyDescent="0.2">
      <c r="C1750" s="101"/>
    </row>
    <row r="1751" spans="3:3" x14ac:dyDescent="0.2">
      <c r="C1751" s="101"/>
    </row>
    <row r="1752" spans="3:3" x14ac:dyDescent="0.2">
      <c r="C1752" s="101"/>
    </row>
    <row r="1753" spans="3:3" x14ac:dyDescent="0.2">
      <c r="C1753" s="101"/>
    </row>
    <row r="1754" spans="3:3" x14ac:dyDescent="0.2">
      <c r="C1754" s="101"/>
    </row>
    <row r="1755" spans="3:3" x14ac:dyDescent="0.2">
      <c r="C1755" s="101"/>
    </row>
    <row r="1756" spans="3:3" x14ac:dyDescent="0.2">
      <c r="C1756" s="101"/>
    </row>
    <row r="1757" spans="3:3" x14ac:dyDescent="0.2">
      <c r="C1757" s="101"/>
    </row>
    <row r="1758" spans="3:3" x14ac:dyDescent="0.2">
      <c r="C1758" s="101"/>
    </row>
    <row r="1759" spans="3:3" x14ac:dyDescent="0.2">
      <c r="C1759" s="101"/>
    </row>
    <row r="1760" spans="3:3" x14ac:dyDescent="0.2">
      <c r="C1760" s="101"/>
    </row>
    <row r="1761" spans="3:3" x14ac:dyDescent="0.2">
      <c r="C1761" s="101"/>
    </row>
    <row r="1762" spans="3:3" x14ac:dyDescent="0.2">
      <c r="C1762" s="101"/>
    </row>
    <row r="1763" spans="3:3" x14ac:dyDescent="0.2">
      <c r="C1763" s="101"/>
    </row>
    <row r="1764" spans="3:3" x14ac:dyDescent="0.2">
      <c r="C1764" s="101"/>
    </row>
    <row r="1765" spans="3:3" x14ac:dyDescent="0.2">
      <c r="C1765" s="101"/>
    </row>
    <row r="1766" spans="3:3" x14ac:dyDescent="0.2">
      <c r="C1766" s="101"/>
    </row>
    <row r="1767" spans="3:3" x14ac:dyDescent="0.2">
      <c r="C1767" s="101"/>
    </row>
    <row r="1768" spans="3:3" x14ac:dyDescent="0.2">
      <c r="C1768" s="101"/>
    </row>
    <row r="1769" spans="3:3" x14ac:dyDescent="0.2">
      <c r="C1769" s="101"/>
    </row>
    <row r="1770" spans="3:3" x14ac:dyDescent="0.2">
      <c r="C1770" s="101"/>
    </row>
    <row r="1771" spans="3:3" x14ac:dyDescent="0.2">
      <c r="C1771" s="101"/>
    </row>
    <row r="1772" spans="3:3" x14ac:dyDescent="0.2">
      <c r="C1772" s="101"/>
    </row>
    <row r="1773" spans="3:3" x14ac:dyDescent="0.2">
      <c r="C1773" s="101"/>
    </row>
    <row r="1774" spans="3:3" x14ac:dyDescent="0.2">
      <c r="C1774" s="101"/>
    </row>
    <row r="1775" spans="3:3" x14ac:dyDescent="0.2">
      <c r="C1775" s="101"/>
    </row>
    <row r="1776" spans="3:3" x14ac:dyDescent="0.2">
      <c r="C1776" s="101"/>
    </row>
    <row r="1777" spans="3:3" x14ac:dyDescent="0.2">
      <c r="C1777" s="101"/>
    </row>
    <row r="1778" spans="3:3" x14ac:dyDescent="0.2">
      <c r="C1778" s="101"/>
    </row>
    <row r="1779" spans="3:3" x14ac:dyDescent="0.2">
      <c r="C1779" s="101"/>
    </row>
    <row r="1780" spans="3:3" x14ac:dyDescent="0.2">
      <c r="C1780" s="101"/>
    </row>
    <row r="1781" spans="3:3" x14ac:dyDescent="0.2">
      <c r="C1781" s="101"/>
    </row>
    <row r="1782" spans="3:3" x14ac:dyDescent="0.2">
      <c r="C1782" s="101"/>
    </row>
    <row r="1783" spans="3:3" x14ac:dyDescent="0.2">
      <c r="C1783" s="101"/>
    </row>
    <row r="1784" spans="3:3" x14ac:dyDescent="0.2">
      <c r="C1784" s="101"/>
    </row>
    <row r="1785" spans="3:3" x14ac:dyDescent="0.2">
      <c r="C1785" s="101"/>
    </row>
    <row r="1786" spans="3:3" x14ac:dyDescent="0.2">
      <c r="C1786" s="101"/>
    </row>
    <row r="1787" spans="3:3" x14ac:dyDescent="0.2">
      <c r="C1787" s="101"/>
    </row>
    <row r="1788" spans="3:3" x14ac:dyDescent="0.2">
      <c r="C1788" s="101"/>
    </row>
    <row r="1789" spans="3:3" x14ac:dyDescent="0.2">
      <c r="C1789" s="101"/>
    </row>
    <row r="1790" spans="3:3" x14ac:dyDescent="0.2">
      <c r="C1790" s="101"/>
    </row>
    <row r="1791" spans="3:3" x14ac:dyDescent="0.2">
      <c r="C1791" s="101"/>
    </row>
    <row r="1792" spans="3:3" x14ac:dyDescent="0.2">
      <c r="C1792" s="101"/>
    </row>
    <row r="1793" spans="3:3" x14ac:dyDescent="0.2">
      <c r="C1793" s="101"/>
    </row>
    <row r="1794" spans="3:3" x14ac:dyDescent="0.2">
      <c r="C1794" s="101"/>
    </row>
    <row r="1795" spans="3:3" x14ac:dyDescent="0.2">
      <c r="C1795" s="101"/>
    </row>
    <row r="1796" spans="3:3" x14ac:dyDescent="0.2">
      <c r="C1796" s="101"/>
    </row>
    <row r="1797" spans="3:3" x14ac:dyDescent="0.2">
      <c r="C1797" s="101"/>
    </row>
    <row r="1798" spans="3:3" x14ac:dyDescent="0.2">
      <c r="C1798" s="101"/>
    </row>
    <row r="1799" spans="3:3" x14ac:dyDescent="0.2">
      <c r="C1799" s="101"/>
    </row>
    <row r="1800" spans="3:3" x14ac:dyDescent="0.2">
      <c r="C1800" s="101"/>
    </row>
    <row r="1801" spans="3:3" x14ac:dyDescent="0.2">
      <c r="C1801" s="101"/>
    </row>
    <row r="1802" spans="3:3" x14ac:dyDescent="0.2">
      <c r="C1802" s="101"/>
    </row>
    <row r="1803" spans="3:3" x14ac:dyDescent="0.2">
      <c r="C1803" s="101"/>
    </row>
    <row r="1804" spans="3:3" x14ac:dyDescent="0.2">
      <c r="C1804" s="101"/>
    </row>
    <row r="1805" spans="3:3" x14ac:dyDescent="0.2">
      <c r="C1805" s="101"/>
    </row>
    <row r="1806" spans="3:3" x14ac:dyDescent="0.2">
      <c r="C1806" s="101"/>
    </row>
    <row r="1807" spans="3:3" x14ac:dyDescent="0.2">
      <c r="C1807" s="101"/>
    </row>
    <row r="1808" spans="3:3" x14ac:dyDescent="0.2">
      <c r="C1808" s="101"/>
    </row>
    <row r="1809" spans="3:3" x14ac:dyDescent="0.2">
      <c r="C1809" s="101"/>
    </row>
    <row r="1810" spans="3:3" x14ac:dyDescent="0.2">
      <c r="C1810" s="101"/>
    </row>
    <row r="1811" spans="3:3" x14ac:dyDescent="0.2">
      <c r="C1811" s="101"/>
    </row>
    <row r="1812" spans="3:3" x14ac:dyDescent="0.2">
      <c r="C1812" s="101"/>
    </row>
    <row r="1813" spans="3:3" x14ac:dyDescent="0.2">
      <c r="C1813" s="101"/>
    </row>
    <row r="1814" spans="3:3" x14ac:dyDescent="0.2">
      <c r="C1814" s="101"/>
    </row>
    <row r="1815" spans="3:3" x14ac:dyDescent="0.2">
      <c r="C1815" s="101"/>
    </row>
    <row r="1816" spans="3:3" x14ac:dyDescent="0.2">
      <c r="C1816" s="101"/>
    </row>
    <row r="1817" spans="3:3" x14ac:dyDescent="0.2">
      <c r="C1817" s="101"/>
    </row>
    <row r="1818" spans="3:3" x14ac:dyDescent="0.2">
      <c r="C1818" s="101"/>
    </row>
    <row r="1819" spans="3:3" x14ac:dyDescent="0.2">
      <c r="C1819" s="101"/>
    </row>
    <row r="1820" spans="3:3" x14ac:dyDescent="0.2">
      <c r="C1820" s="101"/>
    </row>
    <row r="1821" spans="3:3" x14ac:dyDescent="0.2">
      <c r="C1821" s="101"/>
    </row>
    <row r="1822" spans="3:3" x14ac:dyDescent="0.2">
      <c r="C1822" s="101"/>
    </row>
    <row r="1823" spans="3:3" x14ac:dyDescent="0.2">
      <c r="C1823" s="101"/>
    </row>
    <row r="1824" spans="3:3" x14ac:dyDescent="0.2">
      <c r="C1824" s="101"/>
    </row>
    <row r="1825" spans="3:3" x14ac:dyDescent="0.2">
      <c r="C1825" s="101"/>
    </row>
    <row r="1826" spans="3:3" x14ac:dyDescent="0.2">
      <c r="C1826" s="101"/>
    </row>
    <row r="1827" spans="3:3" x14ac:dyDescent="0.2">
      <c r="C1827" s="101"/>
    </row>
    <row r="1828" spans="3:3" x14ac:dyDescent="0.2">
      <c r="C1828" s="101"/>
    </row>
    <row r="1829" spans="3:3" x14ac:dyDescent="0.2">
      <c r="C1829" s="101"/>
    </row>
    <row r="1830" spans="3:3" x14ac:dyDescent="0.2">
      <c r="C1830" s="101"/>
    </row>
    <row r="1831" spans="3:3" x14ac:dyDescent="0.2">
      <c r="C1831" s="101"/>
    </row>
    <row r="1832" spans="3:3" x14ac:dyDescent="0.2">
      <c r="C1832" s="101"/>
    </row>
    <row r="1833" spans="3:3" x14ac:dyDescent="0.2">
      <c r="C1833" s="101"/>
    </row>
    <row r="1834" spans="3:3" x14ac:dyDescent="0.2">
      <c r="C1834" s="101"/>
    </row>
    <row r="1835" spans="3:3" x14ac:dyDescent="0.2">
      <c r="C1835" s="101"/>
    </row>
    <row r="1836" spans="3:3" x14ac:dyDescent="0.2">
      <c r="C1836" s="101"/>
    </row>
    <row r="1837" spans="3:3" x14ac:dyDescent="0.2">
      <c r="C1837" s="101"/>
    </row>
    <row r="1838" spans="3:3" x14ac:dyDescent="0.2">
      <c r="C1838" s="101"/>
    </row>
    <row r="1839" spans="3:3" x14ac:dyDescent="0.2">
      <c r="C1839" s="101"/>
    </row>
    <row r="1840" spans="3:3" x14ac:dyDescent="0.2">
      <c r="C1840" s="101"/>
    </row>
    <row r="1841" spans="3:3" x14ac:dyDescent="0.2">
      <c r="C1841" s="101"/>
    </row>
    <row r="1842" spans="3:3" x14ac:dyDescent="0.2">
      <c r="C1842" s="101"/>
    </row>
    <row r="1843" spans="3:3" x14ac:dyDescent="0.2">
      <c r="C1843" s="101"/>
    </row>
    <row r="1844" spans="3:3" x14ac:dyDescent="0.2">
      <c r="C1844" s="101"/>
    </row>
    <row r="1845" spans="3:3" x14ac:dyDescent="0.2">
      <c r="C1845" s="101"/>
    </row>
    <row r="1846" spans="3:3" x14ac:dyDescent="0.2">
      <c r="C1846" s="101"/>
    </row>
    <row r="1847" spans="3:3" x14ac:dyDescent="0.2">
      <c r="C1847" s="101"/>
    </row>
    <row r="1848" spans="3:3" x14ac:dyDescent="0.2">
      <c r="C1848" s="101"/>
    </row>
    <row r="1849" spans="3:3" x14ac:dyDescent="0.2">
      <c r="C1849" s="101"/>
    </row>
    <row r="1850" spans="3:3" x14ac:dyDescent="0.2">
      <c r="C1850" s="101"/>
    </row>
    <row r="1851" spans="3:3" x14ac:dyDescent="0.2">
      <c r="C1851" s="101"/>
    </row>
    <row r="1852" spans="3:3" x14ac:dyDescent="0.2">
      <c r="C1852" s="101"/>
    </row>
    <row r="1853" spans="3:3" x14ac:dyDescent="0.2">
      <c r="C1853" s="101"/>
    </row>
    <row r="1854" spans="3:3" x14ac:dyDescent="0.2">
      <c r="C1854" s="101"/>
    </row>
    <row r="1855" spans="3:3" x14ac:dyDescent="0.2">
      <c r="C1855" s="101"/>
    </row>
    <row r="1856" spans="3:3" x14ac:dyDescent="0.2">
      <c r="C1856" s="101"/>
    </row>
    <row r="1857" spans="3:3" x14ac:dyDescent="0.2">
      <c r="C1857" s="101"/>
    </row>
    <row r="1858" spans="3:3" x14ac:dyDescent="0.2">
      <c r="C1858" s="101"/>
    </row>
    <row r="1859" spans="3:3" x14ac:dyDescent="0.2">
      <c r="C1859" s="101"/>
    </row>
    <row r="1860" spans="3:3" x14ac:dyDescent="0.2">
      <c r="C1860" s="101"/>
    </row>
    <row r="1861" spans="3:3" x14ac:dyDescent="0.2">
      <c r="C1861" s="101"/>
    </row>
    <row r="1862" spans="3:3" x14ac:dyDescent="0.2">
      <c r="C1862" s="101"/>
    </row>
    <row r="1863" spans="3:3" x14ac:dyDescent="0.2">
      <c r="C1863" s="101"/>
    </row>
    <row r="1864" spans="3:3" x14ac:dyDescent="0.2">
      <c r="C1864" s="101"/>
    </row>
    <row r="1865" spans="3:3" x14ac:dyDescent="0.2">
      <c r="C1865" s="101"/>
    </row>
    <row r="1866" spans="3:3" x14ac:dyDescent="0.2">
      <c r="C1866" s="101"/>
    </row>
    <row r="1867" spans="3:3" x14ac:dyDescent="0.2">
      <c r="C1867" s="101"/>
    </row>
    <row r="1868" spans="3:3" x14ac:dyDescent="0.2">
      <c r="C1868" s="101"/>
    </row>
    <row r="1869" spans="3:3" x14ac:dyDescent="0.2">
      <c r="C1869" s="101"/>
    </row>
    <row r="1870" spans="3:3" x14ac:dyDescent="0.2">
      <c r="C1870" s="101"/>
    </row>
    <row r="1871" spans="3:3" x14ac:dyDescent="0.2">
      <c r="C1871" s="101"/>
    </row>
    <row r="1872" spans="3:3" x14ac:dyDescent="0.2">
      <c r="C1872" s="101"/>
    </row>
    <row r="1873" spans="3:3" x14ac:dyDescent="0.2">
      <c r="C1873" s="101"/>
    </row>
    <row r="1874" spans="3:3" x14ac:dyDescent="0.2">
      <c r="C1874" s="101"/>
    </row>
    <row r="1875" spans="3:3" x14ac:dyDescent="0.2">
      <c r="C1875" s="101"/>
    </row>
    <row r="1876" spans="3:3" x14ac:dyDescent="0.2">
      <c r="C1876" s="101"/>
    </row>
    <row r="1877" spans="3:3" x14ac:dyDescent="0.2">
      <c r="C1877" s="101"/>
    </row>
    <row r="1878" spans="3:3" x14ac:dyDescent="0.2">
      <c r="C1878" s="101"/>
    </row>
    <row r="1879" spans="3:3" x14ac:dyDescent="0.2">
      <c r="C1879" s="101"/>
    </row>
    <row r="1880" spans="3:3" x14ac:dyDescent="0.2">
      <c r="C1880" s="101"/>
    </row>
    <row r="1881" spans="3:3" x14ac:dyDescent="0.2">
      <c r="C1881" s="101"/>
    </row>
    <row r="1882" spans="3:3" x14ac:dyDescent="0.2">
      <c r="C1882" s="101"/>
    </row>
    <row r="1883" spans="3:3" x14ac:dyDescent="0.2">
      <c r="C1883" s="101"/>
    </row>
    <row r="1884" spans="3:3" x14ac:dyDescent="0.2">
      <c r="C1884" s="101"/>
    </row>
    <row r="1885" spans="3:3" x14ac:dyDescent="0.2">
      <c r="C1885" s="101"/>
    </row>
    <row r="1886" spans="3:3" x14ac:dyDescent="0.2">
      <c r="C1886" s="101"/>
    </row>
    <row r="1887" spans="3:3" x14ac:dyDescent="0.2">
      <c r="C1887" s="101"/>
    </row>
    <row r="1888" spans="3:3" x14ac:dyDescent="0.2">
      <c r="C1888" s="101"/>
    </row>
    <row r="1889" spans="3:3" x14ac:dyDescent="0.2">
      <c r="C1889" s="101"/>
    </row>
    <row r="1890" spans="3:3" x14ac:dyDescent="0.2">
      <c r="C1890" s="101"/>
    </row>
    <row r="1891" spans="3:3" x14ac:dyDescent="0.2">
      <c r="C1891" s="101"/>
    </row>
    <row r="1892" spans="3:3" x14ac:dyDescent="0.2">
      <c r="C1892" s="101"/>
    </row>
    <row r="1893" spans="3:3" x14ac:dyDescent="0.2">
      <c r="C1893" s="101"/>
    </row>
    <row r="1894" spans="3:3" x14ac:dyDescent="0.2">
      <c r="C1894" s="101"/>
    </row>
    <row r="1895" spans="3:3" x14ac:dyDescent="0.2">
      <c r="C1895" s="101"/>
    </row>
    <row r="1896" spans="3:3" x14ac:dyDescent="0.2">
      <c r="C1896" s="101"/>
    </row>
    <row r="1897" spans="3:3" x14ac:dyDescent="0.2">
      <c r="C1897" s="101"/>
    </row>
    <row r="1898" spans="3:3" x14ac:dyDescent="0.2">
      <c r="C1898" s="101"/>
    </row>
    <row r="1899" spans="3:3" x14ac:dyDescent="0.2">
      <c r="C1899" s="101"/>
    </row>
    <row r="1900" spans="3:3" x14ac:dyDescent="0.2">
      <c r="C1900" s="101"/>
    </row>
    <row r="1901" spans="3:3" x14ac:dyDescent="0.2">
      <c r="C1901" s="101"/>
    </row>
    <row r="1902" spans="3:3" x14ac:dyDescent="0.2">
      <c r="C1902" s="101"/>
    </row>
    <row r="1903" spans="3:3" x14ac:dyDescent="0.2">
      <c r="C1903" s="101"/>
    </row>
    <row r="1904" spans="3:3" x14ac:dyDescent="0.2">
      <c r="C1904" s="101"/>
    </row>
    <row r="1905" spans="3:3" x14ac:dyDescent="0.2">
      <c r="C1905" s="101"/>
    </row>
    <row r="1906" spans="3:3" x14ac:dyDescent="0.2">
      <c r="C1906" s="101"/>
    </row>
    <row r="1907" spans="3:3" x14ac:dyDescent="0.2">
      <c r="C1907" s="101"/>
    </row>
    <row r="1908" spans="3:3" x14ac:dyDescent="0.2">
      <c r="C1908" s="101"/>
    </row>
    <row r="1909" spans="3:3" x14ac:dyDescent="0.2">
      <c r="C1909" s="101"/>
    </row>
    <row r="1910" spans="3:3" x14ac:dyDescent="0.2">
      <c r="C1910" s="101"/>
    </row>
    <row r="1911" spans="3:3" x14ac:dyDescent="0.2">
      <c r="C1911" s="101"/>
    </row>
    <row r="1912" spans="3:3" x14ac:dyDescent="0.2">
      <c r="C1912" s="101"/>
    </row>
    <row r="1913" spans="3:3" x14ac:dyDescent="0.2">
      <c r="C1913" s="101"/>
    </row>
    <row r="1914" spans="3:3" x14ac:dyDescent="0.2">
      <c r="C1914" s="101"/>
    </row>
    <row r="1915" spans="3:3" x14ac:dyDescent="0.2">
      <c r="C1915" s="101"/>
    </row>
    <row r="1916" spans="3:3" x14ac:dyDescent="0.2">
      <c r="C1916" s="101"/>
    </row>
    <row r="1917" spans="3:3" x14ac:dyDescent="0.2">
      <c r="C1917" s="101"/>
    </row>
    <row r="1918" spans="3:3" x14ac:dyDescent="0.2">
      <c r="C1918" s="101"/>
    </row>
    <row r="1919" spans="3:3" x14ac:dyDescent="0.2">
      <c r="C1919" s="101"/>
    </row>
    <row r="1920" spans="3:3" x14ac:dyDescent="0.2">
      <c r="C1920" s="101"/>
    </row>
    <row r="1921" spans="3:3" x14ac:dyDescent="0.2">
      <c r="C1921" s="101"/>
    </row>
    <row r="1922" spans="3:3" x14ac:dyDescent="0.2">
      <c r="C1922" s="101"/>
    </row>
    <row r="1923" spans="3:3" x14ac:dyDescent="0.2">
      <c r="C1923" s="101"/>
    </row>
    <row r="1924" spans="3:3" x14ac:dyDescent="0.2">
      <c r="C1924" s="101"/>
    </row>
    <row r="1925" spans="3:3" x14ac:dyDescent="0.2">
      <c r="C1925" s="101"/>
    </row>
    <row r="1926" spans="3:3" x14ac:dyDescent="0.2">
      <c r="C1926" s="101"/>
    </row>
    <row r="1927" spans="3:3" x14ac:dyDescent="0.2">
      <c r="C1927" s="101"/>
    </row>
    <row r="1928" spans="3:3" x14ac:dyDescent="0.2">
      <c r="C1928" s="101"/>
    </row>
    <row r="1929" spans="3:3" x14ac:dyDescent="0.2">
      <c r="C1929" s="101"/>
    </row>
    <row r="1930" spans="3:3" x14ac:dyDescent="0.2">
      <c r="C1930" s="101"/>
    </row>
    <row r="1931" spans="3:3" x14ac:dyDescent="0.2">
      <c r="C1931" s="101"/>
    </row>
    <row r="1932" spans="3:3" x14ac:dyDescent="0.2">
      <c r="C1932" s="101"/>
    </row>
    <row r="1933" spans="3:3" x14ac:dyDescent="0.2">
      <c r="C1933" s="101"/>
    </row>
    <row r="1934" spans="3:3" x14ac:dyDescent="0.2">
      <c r="C1934" s="101"/>
    </row>
    <row r="1935" spans="3:3" x14ac:dyDescent="0.2">
      <c r="C1935" s="101"/>
    </row>
    <row r="1936" spans="3:3" x14ac:dyDescent="0.2">
      <c r="C1936" s="101"/>
    </row>
    <row r="1937" spans="3:3" x14ac:dyDescent="0.2">
      <c r="C1937" s="101"/>
    </row>
    <row r="1938" spans="3:3" x14ac:dyDescent="0.2">
      <c r="C1938" s="101"/>
    </row>
    <row r="1939" spans="3:3" x14ac:dyDescent="0.2">
      <c r="C1939" s="101"/>
    </row>
    <row r="1940" spans="3:3" x14ac:dyDescent="0.2">
      <c r="C1940" s="101"/>
    </row>
    <row r="1941" spans="3:3" x14ac:dyDescent="0.2">
      <c r="C1941" s="101"/>
    </row>
    <row r="1942" spans="3:3" x14ac:dyDescent="0.2">
      <c r="C1942" s="101"/>
    </row>
    <row r="1943" spans="3:3" x14ac:dyDescent="0.2">
      <c r="C1943" s="101"/>
    </row>
    <row r="1944" spans="3:3" x14ac:dyDescent="0.2">
      <c r="C1944" s="101"/>
    </row>
    <row r="1945" spans="3:3" x14ac:dyDescent="0.2">
      <c r="C1945" s="101"/>
    </row>
    <row r="1946" spans="3:3" x14ac:dyDescent="0.2">
      <c r="C1946" s="101"/>
    </row>
    <row r="1947" spans="3:3" x14ac:dyDescent="0.2">
      <c r="C1947" s="101"/>
    </row>
    <row r="1948" spans="3:3" x14ac:dyDescent="0.2">
      <c r="C1948" s="101"/>
    </row>
    <row r="1949" spans="3:3" x14ac:dyDescent="0.2">
      <c r="C1949" s="101"/>
    </row>
    <row r="1950" spans="3:3" x14ac:dyDescent="0.2">
      <c r="C1950" s="101"/>
    </row>
    <row r="1951" spans="3:3" x14ac:dyDescent="0.2">
      <c r="C1951" s="101"/>
    </row>
    <row r="1952" spans="3:3" x14ac:dyDescent="0.2">
      <c r="C1952" s="101"/>
    </row>
    <row r="1953" spans="3:3" x14ac:dyDescent="0.2">
      <c r="C1953" s="101"/>
    </row>
    <row r="1954" spans="3:3" x14ac:dyDescent="0.2">
      <c r="C1954" s="101"/>
    </row>
    <row r="1955" spans="3:3" x14ac:dyDescent="0.2">
      <c r="C1955" s="101"/>
    </row>
    <row r="1956" spans="3:3" x14ac:dyDescent="0.2">
      <c r="C1956" s="101"/>
    </row>
    <row r="1957" spans="3:3" x14ac:dyDescent="0.2">
      <c r="C1957" s="101"/>
    </row>
    <row r="1958" spans="3:3" x14ac:dyDescent="0.2">
      <c r="C1958" s="101"/>
    </row>
    <row r="1959" spans="3:3" x14ac:dyDescent="0.2">
      <c r="C1959" s="101"/>
    </row>
    <row r="1960" spans="3:3" x14ac:dyDescent="0.2">
      <c r="C1960" s="101"/>
    </row>
    <row r="1961" spans="3:3" x14ac:dyDescent="0.2">
      <c r="C1961" s="101"/>
    </row>
    <row r="1962" spans="3:3" x14ac:dyDescent="0.2">
      <c r="C1962" s="101"/>
    </row>
    <row r="1963" spans="3:3" x14ac:dyDescent="0.2">
      <c r="C1963" s="101"/>
    </row>
    <row r="1964" spans="3:3" x14ac:dyDescent="0.2">
      <c r="C1964" s="101"/>
    </row>
    <row r="1965" spans="3:3" x14ac:dyDescent="0.2">
      <c r="C1965" s="101"/>
    </row>
    <row r="1966" spans="3:3" x14ac:dyDescent="0.2">
      <c r="C1966" s="101"/>
    </row>
    <row r="1967" spans="3:3" x14ac:dyDescent="0.2">
      <c r="C1967" s="101"/>
    </row>
    <row r="1968" spans="3:3" x14ac:dyDescent="0.2">
      <c r="C1968" s="101"/>
    </row>
    <row r="1969" spans="3:3" x14ac:dyDescent="0.2">
      <c r="C1969" s="101"/>
    </row>
    <row r="1970" spans="3:3" x14ac:dyDescent="0.2">
      <c r="C1970" s="101"/>
    </row>
    <row r="1971" spans="3:3" x14ac:dyDescent="0.2">
      <c r="C1971" s="101"/>
    </row>
    <row r="1972" spans="3:3" x14ac:dyDescent="0.2">
      <c r="C1972" s="101"/>
    </row>
    <row r="1973" spans="3:3" x14ac:dyDescent="0.2">
      <c r="C1973" s="101"/>
    </row>
    <row r="1974" spans="3:3" x14ac:dyDescent="0.2">
      <c r="C1974" s="101"/>
    </row>
    <row r="1975" spans="3:3" x14ac:dyDescent="0.2">
      <c r="C1975" s="101"/>
    </row>
    <row r="1976" spans="3:3" x14ac:dyDescent="0.2">
      <c r="C1976" s="101"/>
    </row>
    <row r="1977" spans="3:3" x14ac:dyDescent="0.2">
      <c r="C1977" s="101"/>
    </row>
    <row r="1978" spans="3:3" x14ac:dyDescent="0.2">
      <c r="C1978" s="101"/>
    </row>
    <row r="1979" spans="3:3" x14ac:dyDescent="0.2">
      <c r="C1979" s="101"/>
    </row>
    <row r="1980" spans="3:3" x14ac:dyDescent="0.2">
      <c r="C1980" s="101"/>
    </row>
    <row r="1981" spans="3:3" x14ac:dyDescent="0.2">
      <c r="C1981" s="101"/>
    </row>
    <row r="1982" spans="3:3" x14ac:dyDescent="0.2">
      <c r="C1982" s="101"/>
    </row>
    <row r="1983" spans="3:3" x14ac:dyDescent="0.2">
      <c r="C1983" s="101"/>
    </row>
    <row r="1984" spans="3:3" x14ac:dyDescent="0.2">
      <c r="C1984" s="101"/>
    </row>
    <row r="1985" spans="3:3" x14ac:dyDescent="0.2">
      <c r="C1985" s="101"/>
    </row>
    <row r="1986" spans="3:3" x14ac:dyDescent="0.2">
      <c r="C1986" s="101"/>
    </row>
    <row r="1987" spans="3:3" x14ac:dyDescent="0.2">
      <c r="C1987" s="101"/>
    </row>
    <row r="1988" spans="3:3" x14ac:dyDescent="0.2">
      <c r="C1988" s="101"/>
    </row>
    <row r="1989" spans="3:3" x14ac:dyDescent="0.2">
      <c r="C1989" s="101"/>
    </row>
    <row r="1990" spans="3:3" x14ac:dyDescent="0.2">
      <c r="C1990" s="101"/>
    </row>
    <row r="1991" spans="3:3" x14ac:dyDescent="0.2">
      <c r="C1991" s="101"/>
    </row>
    <row r="1992" spans="3:3" x14ac:dyDescent="0.2">
      <c r="C1992" s="101"/>
    </row>
    <row r="1993" spans="3:3" x14ac:dyDescent="0.2">
      <c r="C1993" s="101"/>
    </row>
    <row r="1994" spans="3:3" x14ac:dyDescent="0.2">
      <c r="C1994" s="101"/>
    </row>
    <row r="1995" spans="3:3" x14ac:dyDescent="0.2">
      <c r="C1995" s="101"/>
    </row>
    <row r="1996" spans="3:3" x14ac:dyDescent="0.2">
      <c r="C1996" s="101"/>
    </row>
    <row r="1997" spans="3:3" x14ac:dyDescent="0.2">
      <c r="C1997" s="101"/>
    </row>
    <row r="1998" spans="3:3" x14ac:dyDescent="0.2">
      <c r="C1998" s="101"/>
    </row>
    <row r="1999" spans="3:3" x14ac:dyDescent="0.2">
      <c r="C1999" s="101"/>
    </row>
    <row r="2000" spans="3:3" x14ac:dyDescent="0.2">
      <c r="C2000" s="101"/>
    </row>
    <row r="2001" spans="3:3" x14ac:dyDescent="0.2">
      <c r="C2001" s="101"/>
    </row>
    <row r="2002" spans="3:3" x14ac:dyDescent="0.2">
      <c r="C2002" s="101"/>
    </row>
    <row r="2003" spans="3:3" x14ac:dyDescent="0.2">
      <c r="C2003" s="101"/>
    </row>
    <row r="2004" spans="3:3" x14ac:dyDescent="0.2">
      <c r="C2004" s="101"/>
    </row>
    <row r="2005" spans="3:3" x14ac:dyDescent="0.2">
      <c r="C2005" s="101"/>
    </row>
    <row r="2006" spans="3:3" x14ac:dyDescent="0.2">
      <c r="C2006" s="101"/>
    </row>
    <row r="2007" spans="3:3" x14ac:dyDescent="0.2">
      <c r="C2007" s="101"/>
    </row>
    <row r="2008" spans="3:3" x14ac:dyDescent="0.2">
      <c r="C2008" s="101"/>
    </row>
    <row r="2009" spans="3:3" x14ac:dyDescent="0.2">
      <c r="C2009" s="101"/>
    </row>
    <row r="2010" spans="3:3" x14ac:dyDescent="0.2">
      <c r="C2010" s="101"/>
    </row>
    <row r="2011" spans="3:3" x14ac:dyDescent="0.2">
      <c r="C2011" s="101"/>
    </row>
    <row r="2012" spans="3:3" x14ac:dyDescent="0.2">
      <c r="C2012" s="101"/>
    </row>
    <row r="2013" spans="3:3" x14ac:dyDescent="0.2">
      <c r="C2013" s="101"/>
    </row>
    <row r="2014" spans="3:3" x14ac:dyDescent="0.2">
      <c r="C2014" s="101"/>
    </row>
    <row r="2015" spans="3:3" x14ac:dyDescent="0.2">
      <c r="C2015" s="101"/>
    </row>
    <row r="2016" spans="3:3" x14ac:dyDescent="0.2">
      <c r="C2016" s="101"/>
    </row>
    <row r="2017" spans="3:3" x14ac:dyDescent="0.2">
      <c r="C2017" s="101"/>
    </row>
    <row r="2018" spans="3:3" x14ac:dyDescent="0.2">
      <c r="C2018" s="101"/>
    </row>
    <row r="2019" spans="3:3" x14ac:dyDescent="0.2">
      <c r="C2019" s="101"/>
    </row>
    <row r="2020" spans="3:3" x14ac:dyDescent="0.2">
      <c r="C2020" s="101"/>
    </row>
    <row r="2021" spans="3:3" x14ac:dyDescent="0.2">
      <c r="C2021" s="101"/>
    </row>
    <row r="2022" spans="3:3" x14ac:dyDescent="0.2">
      <c r="C2022" s="101"/>
    </row>
    <row r="2023" spans="3:3" x14ac:dyDescent="0.2">
      <c r="C2023" s="101"/>
    </row>
    <row r="2024" spans="3:3" x14ac:dyDescent="0.2">
      <c r="C2024" s="101"/>
    </row>
    <row r="2025" spans="3:3" x14ac:dyDescent="0.2">
      <c r="C2025" s="101"/>
    </row>
    <row r="2026" spans="3:3" x14ac:dyDescent="0.2">
      <c r="C2026" s="101"/>
    </row>
    <row r="2027" spans="3:3" x14ac:dyDescent="0.2">
      <c r="C2027" s="101"/>
    </row>
    <row r="2028" spans="3:3" x14ac:dyDescent="0.2">
      <c r="C2028" s="101"/>
    </row>
    <row r="2029" spans="3:3" x14ac:dyDescent="0.2">
      <c r="C2029" s="101"/>
    </row>
    <row r="2030" spans="3:3" x14ac:dyDescent="0.2">
      <c r="C2030" s="101"/>
    </row>
    <row r="2031" spans="3:3" x14ac:dyDescent="0.2">
      <c r="C2031" s="101"/>
    </row>
    <row r="2032" spans="3:3" x14ac:dyDescent="0.2">
      <c r="C2032" s="101"/>
    </row>
    <row r="2033" spans="3:3" x14ac:dyDescent="0.2">
      <c r="C2033" s="101"/>
    </row>
    <row r="2034" spans="3:3" x14ac:dyDescent="0.2">
      <c r="C2034" s="101"/>
    </row>
    <row r="2035" spans="3:3" x14ac:dyDescent="0.2">
      <c r="C2035" s="101"/>
    </row>
    <row r="2036" spans="3:3" x14ac:dyDescent="0.2">
      <c r="C2036" s="101"/>
    </row>
    <row r="2037" spans="3:3" x14ac:dyDescent="0.2">
      <c r="C2037" s="101"/>
    </row>
    <row r="2038" spans="3:3" x14ac:dyDescent="0.2">
      <c r="C2038" s="101"/>
    </row>
    <row r="2039" spans="3:3" x14ac:dyDescent="0.2">
      <c r="C2039" s="101"/>
    </row>
    <row r="2040" spans="3:3" x14ac:dyDescent="0.2">
      <c r="C2040" s="101"/>
    </row>
    <row r="2041" spans="3:3" x14ac:dyDescent="0.2">
      <c r="C2041" s="101"/>
    </row>
    <row r="2042" spans="3:3" x14ac:dyDescent="0.2">
      <c r="C2042" s="101"/>
    </row>
    <row r="2043" spans="3:3" x14ac:dyDescent="0.2">
      <c r="C2043" s="101"/>
    </row>
    <row r="2044" spans="3:3" x14ac:dyDescent="0.2">
      <c r="C2044" s="101"/>
    </row>
    <row r="2045" spans="3:3" x14ac:dyDescent="0.2">
      <c r="C2045" s="101"/>
    </row>
    <row r="2046" spans="3:3" x14ac:dyDescent="0.2">
      <c r="C2046" s="101"/>
    </row>
    <row r="2047" spans="3:3" x14ac:dyDescent="0.2">
      <c r="C2047" s="101"/>
    </row>
    <row r="2048" spans="3:3" x14ac:dyDescent="0.2">
      <c r="C2048" s="101"/>
    </row>
    <row r="2049" spans="3:3" x14ac:dyDescent="0.2">
      <c r="C2049" s="101"/>
    </row>
    <row r="2050" spans="3:3" x14ac:dyDescent="0.2">
      <c r="C2050" s="101"/>
    </row>
    <row r="2051" spans="3:3" x14ac:dyDescent="0.2">
      <c r="C2051" s="101"/>
    </row>
    <row r="2052" spans="3:3" x14ac:dyDescent="0.2">
      <c r="C2052" s="101"/>
    </row>
    <row r="2053" spans="3:3" x14ac:dyDescent="0.2">
      <c r="C2053" s="101"/>
    </row>
    <row r="2054" spans="3:3" x14ac:dyDescent="0.2">
      <c r="C2054" s="101"/>
    </row>
    <row r="2055" spans="3:3" x14ac:dyDescent="0.2">
      <c r="C2055" s="101"/>
    </row>
    <row r="2056" spans="3:3" x14ac:dyDescent="0.2">
      <c r="C2056" s="101"/>
    </row>
    <row r="2057" spans="3:3" x14ac:dyDescent="0.2">
      <c r="C2057" s="101"/>
    </row>
    <row r="2058" spans="3:3" x14ac:dyDescent="0.2">
      <c r="C2058" s="101"/>
    </row>
    <row r="2059" spans="3:3" x14ac:dyDescent="0.2">
      <c r="C2059" s="101"/>
    </row>
    <row r="2060" spans="3:3" x14ac:dyDescent="0.2">
      <c r="C2060" s="101"/>
    </row>
    <row r="2061" spans="3:3" x14ac:dyDescent="0.2">
      <c r="C2061" s="101"/>
    </row>
    <row r="2062" spans="3:3" x14ac:dyDescent="0.2">
      <c r="C2062" s="101"/>
    </row>
    <row r="2063" spans="3:3" x14ac:dyDescent="0.2">
      <c r="C2063" s="101"/>
    </row>
    <row r="2064" spans="3:3" x14ac:dyDescent="0.2">
      <c r="C2064" s="101"/>
    </row>
    <row r="2065" spans="3:3" x14ac:dyDescent="0.2">
      <c r="C2065" s="101"/>
    </row>
    <row r="2066" spans="3:3" x14ac:dyDescent="0.2">
      <c r="C2066" s="101"/>
    </row>
    <row r="2067" spans="3:3" x14ac:dyDescent="0.2">
      <c r="C2067" s="101"/>
    </row>
    <row r="2068" spans="3:3" x14ac:dyDescent="0.2">
      <c r="C2068" s="101"/>
    </row>
    <row r="2069" spans="3:3" x14ac:dyDescent="0.2">
      <c r="C2069" s="101"/>
    </row>
    <row r="2070" spans="3:3" x14ac:dyDescent="0.2">
      <c r="C2070" s="101"/>
    </row>
    <row r="2071" spans="3:3" x14ac:dyDescent="0.2">
      <c r="C2071" s="101"/>
    </row>
    <row r="2072" spans="3:3" x14ac:dyDescent="0.2">
      <c r="C2072" s="101"/>
    </row>
    <row r="2073" spans="3:3" x14ac:dyDescent="0.2">
      <c r="C2073" s="101"/>
    </row>
    <row r="2074" spans="3:3" x14ac:dyDescent="0.2">
      <c r="C2074" s="101"/>
    </row>
    <row r="2075" spans="3:3" x14ac:dyDescent="0.2">
      <c r="C2075" s="101"/>
    </row>
    <row r="2076" spans="3:3" x14ac:dyDescent="0.2">
      <c r="C2076" s="101"/>
    </row>
    <row r="2077" spans="3:3" x14ac:dyDescent="0.2">
      <c r="C2077" s="101"/>
    </row>
    <row r="2078" spans="3:3" x14ac:dyDescent="0.2">
      <c r="C2078" s="101"/>
    </row>
    <row r="2079" spans="3:3" x14ac:dyDescent="0.2">
      <c r="C2079" s="101"/>
    </row>
    <row r="2080" spans="3:3" x14ac:dyDescent="0.2">
      <c r="C2080" s="101"/>
    </row>
    <row r="2081" spans="3:3" x14ac:dyDescent="0.2">
      <c r="C2081" s="101"/>
    </row>
    <row r="2082" spans="3:3" x14ac:dyDescent="0.2">
      <c r="C2082" s="101"/>
    </row>
    <row r="2083" spans="3:3" x14ac:dyDescent="0.2">
      <c r="C2083" s="101"/>
    </row>
    <row r="2084" spans="3:3" x14ac:dyDescent="0.2">
      <c r="C2084" s="101"/>
    </row>
    <row r="2085" spans="3:3" x14ac:dyDescent="0.2">
      <c r="C2085" s="101"/>
    </row>
    <row r="2086" spans="3:3" x14ac:dyDescent="0.2">
      <c r="C2086" s="101"/>
    </row>
    <row r="2087" spans="3:3" x14ac:dyDescent="0.2">
      <c r="C2087" s="101"/>
    </row>
    <row r="2088" spans="3:3" x14ac:dyDescent="0.2">
      <c r="C2088" s="101"/>
    </row>
    <row r="2089" spans="3:3" x14ac:dyDescent="0.2">
      <c r="C2089" s="101"/>
    </row>
    <row r="2090" spans="3:3" x14ac:dyDescent="0.2">
      <c r="C2090" s="101"/>
    </row>
    <row r="2091" spans="3:3" x14ac:dyDescent="0.2">
      <c r="C2091" s="101"/>
    </row>
    <row r="2092" spans="3:3" x14ac:dyDescent="0.2">
      <c r="C2092" s="101"/>
    </row>
    <row r="2093" spans="3:3" x14ac:dyDescent="0.2">
      <c r="C2093" s="101"/>
    </row>
    <row r="2094" spans="3:3" x14ac:dyDescent="0.2">
      <c r="C2094" s="101"/>
    </row>
    <row r="2095" spans="3:3" x14ac:dyDescent="0.2">
      <c r="C2095" s="101"/>
    </row>
    <row r="2096" spans="3:3" x14ac:dyDescent="0.2">
      <c r="C2096" s="101"/>
    </row>
    <row r="2097" spans="3:3" x14ac:dyDescent="0.2">
      <c r="C2097" s="101"/>
    </row>
    <row r="2098" spans="3:3" x14ac:dyDescent="0.2">
      <c r="C2098" s="101"/>
    </row>
    <row r="2099" spans="3:3" x14ac:dyDescent="0.2">
      <c r="C2099" s="101"/>
    </row>
    <row r="2100" spans="3:3" x14ac:dyDescent="0.2">
      <c r="C2100" s="101"/>
    </row>
    <row r="2101" spans="3:3" x14ac:dyDescent="0.2">
      <c r="C2101" s="101"/>
    </row>
    <row r="2102" spans="3:3" x14ac:dyDescent="0.2">
      <c r="C2102" s="101"/>
    </row>
    <row r="2103" spans="3:3" x14ac:dyDescent="0.2">
      <c r="C2103" s="101"/>
    </row>
    <row r="2104" spans="3:3" x14ac:dyDescent="0.2">
      <c r="C2104" s="101"/>
    </row>
    <row r="2105" spans="3:3" x14ac:dyDescent="0.2">
      <c r="C2105" s="101"/>
    </row>
    <row r="2106" spans="3:3" x14ac:dyDescent="0.2">
      <c r="C2106" s="101"/>
    </row>
    <row r="2107" spans="3:3" x14ac:dyDescent="0.2">
      <c r="C2107" s="101"/>
    </row>
    <row r="2108" spans="3:3" x14ac:dyDescent="0.2">
      <c r="C2108" s="101"/>
    </row>
    <row r="2109" spans="3:3" x14ac:dyDescent="0.2">
      <c r="C2109" s="101"/>
    </row>
    <row r="2110" spans="3:3" x14ac:dyDescent="0.2">
      <c r="C2110" s="101"/>
    </row>
    <row r="2111" spans="3:3" x14ac:dyDescent="0.2">
      <c r="C2111" s="101"/>
    </row>
    <row r="2112" spans="3:3" x14ac:dyDescent="0.2">
      <c r="C2112" s="101"/>
    </row>
    <row r="2113" spans="3:3" x14ac:dyDescent="0.2">
      <c r="C2113" s="101"/>
    </row>
    <row r="2114" spans="3:3" x14ac:dyDescent="0.2">
      <c r="C2114" s="101"/>
    </row>
    <row r="2115" spans="3:3" x14ac:dyDescent="0.2">
      <c r="C2115" s="101"/>
    </row>
    <row r="2116" spans="3:3" x14ac:dyDescent="0.2">
      <c r="C2116" s="101"/>
    </row>
    <row r="2117" spans="3:3" x14ac:dyDescent="0.2">
      <c r="C2117" s="101"/>
    </row>
    <row r="2118" spans="3:3" x14ac:dyDescent="0.2">
      <c r="C2118" s="101"/>
    </row>
    <row r="2119" spans="3:3" x14ac:dyDescent="0.2">
      <c r="C2119" s="101"/>
    </row>
    <row r="2120" spans="3:3" x14ac:dyDescent="0.2">
      <c r="C2120" s="101"/>
    </row>
    <row r="2121" spans="3:3" x14ac:dyDescent="0.2">
      <c r="C2121" s="101"/>
    </row>
    <row r="2122" spans="3:3" x14ac:dyDescent="0.2">
      <c r="C2122" s="101"/>
    </row>
    <row r="2123" spans="3:3" x14ac:dyDescent="0.2">
      <c r="C2123" s="101"/>
    </row>
    <row r="2124" spans="3:3" x14ac:dyDescent="0.2">
      <c r="C2124" s="101"/>
    </row>
    <row r="2125" spans="3:3" x14ac:dyDescent="0.2">
      <c r="C2125" s="101"/>
    </row>
    <row r="2126" spans="3:3" x14ac:dyDescent="0.2">
      <c r="C2126" s="101"/>
    </row>
    <row r="2127" spans="3:3" x14ac:dyDescent="0.2">
      <c r="C2127" s="101"/>
    </row>
    <row r="2128" spans="3:3" x14ac:dyDescent="0.2">
      <c r="C2128" s="101"/>
    </row>
    <row r="2129" spans="3:3" x14ac:dyDescent="0.2">
      <c r="C2129" s="101"/>
    </row>
    <row r="2130" spans="3:3" x14ac:dyDescent="0.2">
      <c r="C2130" s="101"/>
    </row>
    <row r="2131" spans="3:3" x14ac:dyDescent="0.2">
      <c r="C2131" s="101"/>
    </row>
    <row r="2132" spans="3:3" x14ac:dyDescent="0.2">
      <c r="C2132" s="101"/>
    </row>
    <row r="2133" spans="3:3" x14ac:dyDescent="0.2">
      <c r="C2133" s="101"/>
    </row>
    <row r="2134" spans="3:3" x14ac:dyDescent="0.2">
      <c r="C2134" s="101"/>
    </row>
    <row r="2135" spans="3:3" x14ac:dyDescent="0.2">
      <c r="C2135" s="101"/>
    </row>
    <row r="2136" spans="3:3" x14ac:dyDescent="0.2">
      <c r="C2136" s="101"/>
    </row>
    <row r="2137" spans="3:3" x14ac:dyDescent="0.2">
      <c r="C2137" s="101"/>
    </row>
    <row r="2138" spans="3:3" x14ac:dyDescent="0.2">
      <c r="C2138" s="101"/>
    </row>
    <row r="2139" spans="3:3" x14ac:dyDescent="0.2">
      <c r="C2139" s="101"/>
    </row>
    <row r="2140" spans="3:3" x14ac:dyDescent="0.2">
      <c r="C2140" s="101"/>
    </row>
    <row r="2141" spans="3:3" x14ac:dyDescent="0.2">
      <c r="C2141" s="101"/>
    </row>
    <row r="2142" spans="3:3" x14ac:dyDescent="0.2">
      <c r="C2142" s="101"/>
    </row>
    <row r="2143" spans="3:3" x14ac:dyDescent="0.2">
      <c r="C2143" s="101"/>
    </row>
    <row r="2144" spans="3:3" x14ac:dyDescent="0.2">
      <c r="C2144" s="101"/>
    </row>
    <row r="2145" spans="3:3" x14ac:dyDescent="0.2">
      <c r="C2145" s="101"/>
    </row>
    <row r="2146" spans="3:3" x14ac:dyDescent="0.2">
      <c r="C2146" s="101"/>
    </row>
    <row r="2147" spans="3:3" x14ac:dyDescent="0.2">
      <c r="C2147" s="101"/>
    </row>
    <row r="2148" spans="3:3" x14ac:dyDescent="0.2">
      <c r="C2148" s="101"/>
    </row>
    <row r="2149" spans="3:3" x14ac:dyDescent="0.2">
      <c r="C2149" s="101"/>
    </row>
    <row r="2150" spans="3:3" x14ac:dyDescent="0.2">
      <c r="C2150" s="101"/>
    </row>
    <row r="2151" spans="3:3" x14ac:dyDescent="0.2">
      <c r="C2151" s="101"/>
    </row>
    <row r="2152" spans="3:3" x14ac:dyDescent="0.2">
      <c r="C2152" s="101"/>
    </row>
    <row r="2153" spans="3:3" x14ac:dyDescent="0.2">
      <c r="C2153" s="101"/>
    </row>
    <row r="2154" spans="3:3" x14ac:dyDescent="0.2">
      <c r="C2154" s="101"/>
    </row>
    <row r="2155" spans="3:3" x14ac:dyDescent="0.2">
      <c r="C2155" s="101"/>
    </row>
    <row r="2156" spans="3:3" x14ac:dyDescent="0.2">
      <c r="C2156" s="101"/>
    </row>
    <row r="2157" spans="3:3" x14ac:dyDescent="0.2">
      <c r="C2157" s="101"/>
    </row>
    <row r="2158" spans="3:3" x14ac:dyDescent="0.2">
      <c r="C2158" s="101"/>
    </row>
    <row r="2159" spans="3:3" x14ac:dyDescent="0.2">
      <c r="C2159" s="101"/>
    </row>
    <row r="2160" spans="3:3" x14ac:dyDescent="0.2">
      <c r="C2160" s="101"/>
    </row>
    <row r="2161" spans="3:3" x14ac:dyDescent="0.2">
      <c r="C2161" s="101"/>
    </row>
    <row r="2162" spans="3:3" x14ac:dyDescent="0.2">
      <c r="C2162" s="101"/>
    </row>
    <row r="2163" spans="3:3" x14ac:dyDescent="0.2">
      <c r="C2163" s="101"/>
    </row>
    <row r="2164" spans="3:3" x14ac:dyDescent="0.2">
      <c r="C2164" s="101"/>
    </row>
    <row r="2165" spans="3:3" x14ac:dyDescent="0.2">
      <c r="C2165" s="101"/>
    </row>
    <row r="2166" spans="3:3" x14ac:dyDescent="0.2">
      <c r="C2166" s="101"/>
    </row>
    <row r="2167" spans="3:3" x14ac:dyDescent="0.2">
      <c r="C2167" s="101"/>
    </row>
    <row r="2168" spans="3:3" x14ac:dyDescent="0.2">
      <c r="C2168" s="101"/>
    </row>
    <row r="2169" spans="3:3" x14ac:dyDescent="0.2">
      <c r="C2169" s="101"/>
    </row>
    <row r="2170" spans="3:3" x14ac:dyDescent="0.2">
      <c r="C2170" s="101"/>
    </row>
    <row r="2171" spans="3:3" x14ac:dyDescent="0.2">
      <c r="C2171" s="101"/>
    </row>
    <row r="2172" spans="3:3" x14ac:dyDescent="0.2">
      <c r="C2172" s="101"/>
    </row>
    <row r="2173" spans="3:3" x14ac:dyDescent="0.2">
      <c r="C2173" s="101"/>
    </row>
    <row r="2174" spans="3:3" x14ac:dyDescent="0.2">
      <c r="C2174" s="101"/>
    </row>
    <row r="2175" spans="3:3" x14ac:dyDescent="0.2">
      <c r="C2175" s="101"/>
    </row>
    <row r="2176" spans="3:3" x14ac:dyDescent="0.2">
      <c r="C2176" s="101"/>
    </row>
    <row r="2177" spans="3:3" x14ac:dyDescent="0.2">
      <c r="C2177" s="101"/>
    </row>
    <row r="2178" spans="3:3" x14ac:dyDescent="0.2">
      <c r="C2178" s="101"/>
    </row>
    <row r="2179" spans="3:3" x14ac:dyDescent="0.2">
      <c r="C2179" s="101"/>
    </row>
    <row r="2180" spans="3:3" x14ac:dyDescent="0.2">
      <c r="C2180" s="101"/>
    </row>
    <row r="2181" spans="3:3" x14ac:dyDescent="0.2">
      <c r="C2181" s="101"/>
    </row>
    <row r="2182" spans="3:3" x14ac:dyDescent="0.2">
      <c r="C2182" s="101"/>
    </row>
    <row r="2183" spans="3:3" x14ac:dyDescent="0.2">
      <c r="C2183" s="101"/>
    </row>
    <row r="2184" spans="3:3" x14ac:dyDescent="0.2">
      <c r="C2184" s="101"/>
    </row>
    <row r="2185" spans="3:3" x14ac:dyDescent="0.2">
      <c r="C2185" s="101"/>
    </row>
    <row r="2186" spans="3:3" x14ac:dyDescent="0.2">
      <c r="C2186" s="101"/>
    </row>
    <row r="2187" spans="3:3" x14ac:dyDescent="0.2">
      <c r="C2187" s="101"/>
    </row>
    <row r="2188" spans="3:3" x14ac:dyDescent="0.2">
      <c r="C2188" s="101"/>
    </row>
    <row r="2189" spans="3:3" x14ac:dyDescent="0.2">
      <c r="C2189" s="101"/>
    </row>
    <row r="2190" spans="3:3" x14ac:dyDescent="0.2">
      <c r="C2190" s="101"/>
    </row>
    <row r="2191" spans="3:3" x14ac:dyDescent="0.2">
      <c r="C2191" s="101"/>
    </row>
    <row r="2192" spans="3:3" x14ac:dyDescent="0.2">
      <c r="C2192" s="101"/>
    </row>
    <row r="2193" spans="3:3" x14ac:dyDescent="0.2">
      <c r="C2193" s="101"/>
    </row>
    <row r="2194" spans="3:3" x14ac:dyDescent="0.2">
      <c r="C2194" s="101"/>
    </row>
    <row r="2195" spans="3:3" x14ac:dyDescent="0.2">
      <c r="C2195" s="101"/>
    </row>
    <row r="2196" spans="3:3" x14ac:dyDescent="0.2">
      <c r="C2196" s="101"/>
    </row>
    <row r="2197" spans="3:3" x14ac:dyDescent="0.2">
      <c r="C2197" s="101"/>
    </row>
    <row r="2198" spans="3:3" x14ac:dyDescent="0.2">
      <c r="C2198" s="101"/>
    </row>
    <row r="2199" spans="3:3" x14ac:dyDescent="0.2">
      <c r="C2199" s="101"/>
    </row>
    <row r="2200" spans="3:3" x14ac:dyDescent="0.2">
      <c r="C2200" s="101"/>
    </row>
    <row r="2201" spans="3:3" x14ac:dyDescent="0.2">
      <c r="C2201" s="101"/>
    </row>
    <row r="2202" spans="3:3" x14ac:dyDescent="0.2">
      <c r="C2202" s="101"/>
    </row>
    <row r="2203" spans="3:3" x14ac:dyDescent="0.2">
      <c r="C2203" s="101"/>
    </row>
    <row r="2204" spans="3:3" x14ac:dyDescent="0.2">
      <c r="C2204" s="101"/>
    </row>
    <row r="2205" spans="3:3" x14ac:dyDescent="0.2">
      <c r="C2205" s="101"/>
    </row>
    <row r="2206" spans="3:3" x14ac:dyDescent="0.2">
      <c r="C2206" s="101"/>
    </row>
    <row r="2207" spans="3:3" x14ac:dyDescent="0.2">
      <c r="C2207" s="101"/>
    </row>
    <row r="2208" spans="3:3" x14ac:dyDescent="0.2">
      <c r="C2208" s="101"/>
    </row>
    <row r="2209" spans="3:3" x14ac:dyDescent="0.2">
      <c r="C2209" s="101"/>
    </row>
    <row r="2210" spans="3:3" x14ac:dyDescent="0.2">
      <c r="C2210" s="101"/>
    </row>
    <row r="2211" spans="3:3" x14ac:dyDescent="0.2">
      <c r="C2211" s="101"/>
    </row>
    <row r="2212" spans="3:3" x14ac:dyDescent="0.2">
      <c r="C2212" s="101"/>
    </row>
    <row r="2213" spans="3:3" x14ac:dyDescent="0.2">
      <c r="C2213" s="101"/>
    </row>
    <row r="2214" spans="3:3" x14ac:dyDescent="0.2">
      <c r="C2214" s="101"/>
    </row>
    <row r="2215" spans="3:3" x14ac:dyDescent="0.2">
      <c r="C2215" s="101"/>
    </row>
    <row r="2216" spans="3:3" x14ac:dyDescent="0.2">
      <c r="C2216" s="101"/>
    </row>
    <row r="2217" spans="3:3" x14ac:dyDescent="0.2">
      <c r="C2217" s="101"/>
    </row>
    <row r="2218" spans="3:3" x14ac:dyDescent="0.2">
      <c r="C2218" s="101"/>
    </row>
    <row r="2219" spans="3:3" x14ac:dyDescent="0.2">
      <c r="C2219" s="101"/>
    </row>
    <row r="2220" spans="3:3" x14ac:dyDescent="0.2">
      <c r="C2220" s="101"/>
    </row>
    <row r="2221" spans="3:3" x14ac:dyDescent="0.2">
      <c r="C2221" s="101"/>
    </row>
    <row r="2222" spans="3:3" x14ac:dyDescent="0.2">
      <c r="C2222" s="101"/>
    </row>
    <row r="2223" spans="3:3" x14ac:dyDescent="0.2">
      <c r="C2223" s="101"/>
    </row>
    <row r="2224" spans="3:3" x14ac:dyDescent="0.2">
      <c r="C2224" s="101"/>
    </row>
    <row r="2225" spans="3:3" x14ac:dyDescent="0.2">
      <c r="C2225" s="101"/>
    </row>
    <row r="2226" spans="3:3" x14ac:dyDescent="0.2">
      <c r="C2226" s="101"/>
    </row>
    <row r="2227" spans="3:3" x14ac:dyDescent="0.2">
      <c r="C2227" s="101"/>
    </row>
    <row r="2228" spans="3:3" x14ac:dyDescent="0.2">
      <c r="C2228" s="101"/>
    </row>
    <row r="2229" spans="3:3" x14ac:dyDescent="0.2">
      <c r="C2229" s="101"/>
    </row>
    <row r="2230" spans="3:3" x14ac:dyDescent="0.2">
      <c r="C2230" s="101"/>
    </row>
    <row r="2231" spans="3:3" x14ac:dyDescent="0.2">
      <c r="C2231" s="101"/>
    </row>
    <row r="2232" spans="3:3" x14ac:dyDescent="0.2">
      <c r="C2232" s="101"/>
    </row>
    <row r="2233" spans="3:3" x14ac:dyDescent="0.2">
      <c r="C2233" s="101"/>
    </row>
    <row r="2234" spans="3:3" x14ac:dyDescent="0.2">
      <c r="C2234" s="101"/>
    </row>
    <row r="2235" spans="3:3" x14ac:dyDescent="0.2">
      <c r="C2235" s="101"/>
    </row>
    <row r="2236" spans="3:3" x14ac:dyDescent="0.2">
      <c r="C2236" s="101"/>
    </row>
    <row r="2237" spans="3:3" x14ac:dyDescent="0.2">
      <c r="C2237" s="101"/>
    </row>
    <row r="2238" spans="3:3" x14ac:dyDescent="0.2">
      <c r="C2238" s="101"/>
    </row>
    <row r="2239" spans="3:3" x14ac:dyDescent="0.2">
      <c r="C2239" s="101"/>
    </row>
    <row r="2240" spans="3:3" x14ac:dyDescent="0.2">
      <c r="C2240" s="101"/>
    </row>
    <row r="2241" spans="3:3" x14ac:dyDescent="0.2">
      <c r="C2241" s="101"/>
    </row>
    <row r="2242" spans="3:3" x14ac:dyDescent="0.2">
      <c r="C2242" s="101"/>
    </row>
    <row r="2243" spans="3:3" x14ac:dyDescent="0.2">
      <c r="C2243" s="101"/>
    </row>
    <row r="2244" spans="3:3" x14ac:dyDescent="0.2">
      <c r="C2244" s="101"/>
    </row>
    <row r="2245" spans="3:3" x14ac:dyDescent="0.2">
      <c r="C2245" s="101"/>
    </row>
    <row r="2246" spans="3:3" x14ac:dyDescent="0.2">
      <c r="C2246" s="101"/>
    </row>
    <row r="2247" spans="3:3" x14ac:dyDescent="0.2">
      <c r="C2247" s="101"/>
    </row>
    <row r="2248" spans="3:3" x14ac:dyDescent="0.2">
      <c r="C2248" s="101"/>
    </row>
    <row r="2249" spans="3:3" x14ac:dyDescent="0.2">
      <c r="C2249" s="101"/>
    </row>
    <row r="2250" spans="3:3" x14ac:dyDescent="0.2">
      <c r="C2250" s="101"/>
    </row>
    <row r="2251" spans="3:3" x14ac:dyDescent="0.2">
      <c r="C2251" s="101"/>
    </row>
    <row r="2252" spans="3:3" x14ac:dyDescent="0.2">
      <c r="C2252" s="101"/>
    </row>
    <row r="2253" spans="3:3" x14ac:dyDescent="0.2">
      <c r="C2253" s="101"/>
    </row>
    <row r="2254" spans="3:3" x14ac:dyDescent="0.2">
      <c r="C2254" s="101"/>
    </row>
    <row r="2255" spans="3:3" x14ac:dyDescent="0.2">
      <c r="C2255" s="101"/>
    </row>
    <row r="2256" spans="3:3" x14ac:dyDescent="0.2">
      <c r="C2256" s="101"/>
    </row>
    <row r="2257" spans="3:3" x14ac:dyDescent="0.2">
      <c r="C2257" s="101"/>
    </row>
    <row r="2258" spans="3:3" x14ac:dyDescent="0.2">
      <c r="C2258" s="101"/>
    </row>
    <row r="2259" spans="3:3" x14ac:dyDescent="0.2">
      <c r="C2259" s="101"/>
    </row>
    <row r="2260" spans="3:3" x14ac:dyDescent="0.2">
      <c r="C2260" s="101"/>
    </row>
    <row r="2261" spans="3:3" x14ac:dyDescent="0.2">
      <c r="C2261" s="101"/>
    </row>
    <row r="2262" spans="3:3" x14ac:dyDescent="0.2">
      <c r="C2262" s="101"/>
    </row>
    <row r="2263" spans="3:3" x14ac:dyDescent="0.2">
      <c r="C2263" s="101"/>
    </row>
    <row r="2264" spans="3:3" x14ac:dyDescent="0.2">
      <c r="C2264" s="101"/>
    </row>
    <row r="2265" spans="3:3" x14ac:dyDescent="0.2">
      <c r="C2265" s="101"/>
    </row>
    <row r="2266" spans="3:3" x14ac:dyDescent="0.2">
      <c r="C2266" s="101"/>
    </row>
    <row r="2267" spans="3:3" x14ac:dyDescent="0.2">
      <c r="C2267" s="101"/>
    </row>
    <row r="2268" spans="3:3" x14ac:dyDescent="0.2">
      <c r="C2268" s="101"/>
    </row>
    <row r="2269" spans="3:3" x14ac:dyDescent="0.2">
      <c r="C2269" s="101"/>
    </row>
    <row r="2270" spans="3:3" x14ac:dyDescent="0.2">
      <c r="C2270" s="101"/>
    </row>
    <row r="2271" spans="3:3" x14ac:dyDescent="0.2">
      <c r="C2271" s="101"/>
    </row>
    <row r="2272" spans="3:3" x14ac:dyDescent="0.2">
      <c r="C2272" s="101"/>
    </row>
    <row r="2273" spans="3:3" x14ac:dyDescent="0.2">
      <c r="C2273" s="101"/>
    </row>
    <row r="2274" spans="3:3" x14ac:dyDescent="0.2">
      <c r="C2274" s="101"/>
    </row>
    <row r="2275" spans="3:3" x14ac:dyDescent="0.2">
      <c r="C2275" s="101"/>
    </row>
    <row r="2276" spans="3:3" x14ac:dyDescent="0.2">
      <c r="C2276" s="101"/>
    </row>
    <row r="2277" spans="3:3" x14ac:dyDescent="0.2">
      <c r="C2277" s="101"/>
    </row>
    <row r="2278" spans="3:3" x14ac:dyDescent="0.2">
      <c r="C2278" s="101"/>
    </row>
    <row r="2279" spans="3:3" x14ac:dyDescent="0.2">
      <c r="C2279" s="101"/>
    </row>
    <row r="2280" spans="3:3" x14ac:dyDescent="0.2">
      <c r="C2280" s="101"/>
    </row>
    <row r="2281" spans="3:3" x14ac:dyDescent="0.2">
      <c r="C2281" s="101"/>
    </row>
    <row r="2282" spans="3:3" x14ac:dyDescent="0.2">
      <c r="C2282" s="101"/>
    </row>
    <row r="2283" spans="3:3" x14ac:dyDescent="0.2">
      <c r="C2283" s="101"/>
    </row>
    <row r="2284" spans="3:3" x14ac:dyDescent="0.2">
      <c r="C2284" s="101"/>
    </row>
    <row r="2285" spans="3:3" x14ac:dyDescent="0.2">
      <c r="C2285" s="101"/>
    </row>
    <row r="2286" spans="3:3" x14ac:dyDescent="0.2">
      <c r="C2286" s="101"/>
    </row>
    <row r="2287" spans="3:3" x14ac:dyDescent="0.2">
      <c r="C2287" s="101"/>
    </row>
    <row r="2288" spans="3:3" x14ac:dyDescent="0.2">
      <c r="C2288" s="101"/>
    </row>
    <row r="2289" spans="3:3" x14ac:dyDescent="0.2">
      <c r="C2289" s="101"/>
    </row>
    <row r="2290" spans="3:3" x14ac:dyDescent="0.2">
      <c r="C2290" s="101"/>
    </row>
    <row r="2291" spans="3:3" x14ac:dyDescent="0.2">
      <c r="C2291" s="101"/>
    </row>
    <row r="2292" spans="3:3" x14ac:dyDescent="0.2">
      <c r="C2292" s="101"/>
    </row>
    <row r="2293" spans="3:3" x14ac:dyDescent="0.2">
      <c r="C2293" s="101"/>
    </row>
    <row r="2294" spans="3:3" x14ac:dyDescent="0.2">
      <c r="C2294" s="101"/>
    </row>
    <row r="2295" spans="3:3" x14ac:dyDescent="0.2">
      <c r="C2295" s="101"/>
    </row>
    <row r="2296" spans="3:3" x14ac:dyDescent="0.2">
      <c r="C2296" s="101"/>
    </row>
    <row r="2297" spans="3:3" x14ac:dyDescent="0.2">
      <c r="C2297" s="101"/>
    </row>
    <row r="2298" spans="3:3" x14ac:dyDescent="0.2">
      <c r="C2298" s="101"/>
    </row>
    <row r="2299" spans="3:3" x14ac:dyDescent="0.2">
      <c r="C2299" s="101"/>
    </row>
    <row r="2300" spans="3:3" x14ac:dyDescent="0.2">
      <c r="C2300" s="101"/>
    </row>
    <row r="2301" spans="3:3" x14ac:dyDescent="0.2">
      <c r="C2301" s="101"/>
    </row>
    <row r="2302" spans="3:3" x14ac:dyDescent="0.2">
      <c r="C2302" s="101"/>
    </row>
    <row r="2303" spans="3:3" x14ac:dyDescent="0.2">
      <c r="C2303" s="101"/>
    </row>
    <row r="2304" spans="3:3" x14ac:dyDescent="0.2">
      <c r="C2304" s="101"/>
    </row>
    <row r="2305" spans="3:3" x14ac:dyDescent="0.2">
      <c r="C2305" s="101"/>
    </row>
    <row r="2306" spans="3:3" x14ac:dyDescent="0.2">
      <c r="C2306" s="101"/>
    </row>
    <row r="2307" spans="3:3" x14ac:dyDescent="0.2">
      <c r="C2307" s="101"/>
    </row>
    <row r="2308" spans="3:3" x14ac:dyDescent="0.2">
      <c r="C2308" s="101"/>
    </row>
    <row r="2309" spans="3:3" x14ac:dyDescent="0.2">
      <c r="C2309" s="101"/>
    </row>
    <row r="2310" spans="3:3" x14ac:dyDescent="0.2">
      <c r="C2310" s="101"/>
    </row>
    <row r="2311" spans="3:3" x14ac:dyDescent="0.2">
      <c r="C2311" s="101"/>
    </row>
    <row r="2312" spans="3:3" x14ac:dyDescent="0.2">
      <c r="C2312" s="101"/>
    </row>
    <row r="2313" spans="3:3" x14ac:dyDescent="0.2">
      <c r="C2313" s="101"/>
    </row>
    <row r="2314" spans="3:3" x14ac:dyDescent="0.2">
      <c r="C2314" s="101"/>
    </row>
    <row r="2315" spans="3:3" x14ac:dyDescent="0.2">
      <c r="C2315" s="101"/>
    </row>
    <row r="2316" spans="3:3" x14ac:dyDescent="0.2">
      <c r="C2316" s="101"/>
    </row>
    <row r="2317" spans="3:3" x14ac:dyDescent="0.2">
      <c r="C2317" s="101"/>
    </row>
    <row r="2318" spans="3:3" x14ac:dyDescent="0.2">
      <c r="C2318" s="101"/>
    </row>
    <row r="2319" spans="3:3" x14ac:dyDescent="0.2">
      <c r="C2319" s="101"/>
    </row>
    <row r="2320" spans="3:3" x14ac:dyDescent="0.2">
      <c r="C2320" s="101"/>
    </row>
    <row r="2321" spans="3:3" x14ac:dyDescent="0.2">
      <c r="C2321" s="101"/>
    </row>
    <row r="2322" spans="3:3" x14ac:dyDescent="0.2">
      <c r="C2322" s="101"/>
    </row>
    <row r="2323" spans="3:3" x14ac:dyDescent="0.2">
      <c r="C2323" s="101"/>
    </row>
    <row r="2324" spans="3:3" x14ac:dyDescent="0.2">
      <c r="C2324" s="101"/>
    </row>
    <row r="2325" spans="3:3" x14ac:dyDescent="0.2">
      <c r="C2325" s="101"/>
    </row>
    <row r="2326" spans="3:3" x14ac:dyDescent="0.2">
      <c r="C2326" s="101"/>
    </row>
    <row r="2327" spans="3:3" x14ac:dyDescent="0.2">
      <c r="C2327" s="101"/>
    </row>
    <row r="2328" spans="3:3" x14ac:dyDescent="0.2">
      <c r="C2328" s="101"/>
    </row>
    <row r="2329" spans="3:3" x14ac:dyDescent="0.2">
      <c r="C2329" s="101"/>
    </row>
    <row r="2330" spans="3:3" x14ac:dyDescent="0.2">
      <c r="C2330" s="101"/>
    </row>
    <row r="2331" spans="3:3" x14ac:dyDescent="0.2">
      <c r="C2331" s="101"/>
    </row>
    <row r="2332" spans="3:3" x14ac:dyDescent="0.2">
      <c r="C2332" s="101"/>
    </row>
    <row r="2333" spans="3:3" x14ac:dyDescent="0.2">
      <c r="C2333" s="101"/>
    </row>
    <row r="2334" spans="3:3" x14ac:dyDescent="0.2">
      <c r="C2334" s="101"/>
    </row>
    <row r="2335" spans="3:3" x14ac:dyDescent="0.2">
      <c r="C2335" s="101"/>
    </row>
    <row r="2336" spans="3:3" x14ac:dyDescent="0.2">
      <c r="C2336" s="101"/>
    </row>
    <row r="2337" spans="3:3" x14ac:dyDescent="0.2">
      <c r="C2337" s="101"/>
    </row>
    <row r="2338" spans="3:3" x14ac:dyDescent="0.2">
      <c r="C2338" s="101"/>
    </row>
    <row r="2339" spans="3:3" x14ac:dyDescent="0.2">
      <c r="C2339" s="101"/>
    </row>
    <row r="2340" spans="3:3" x14ac:dyDescent="0.2">
      <c r="C2340" s="101"/>
    </row>
    <row r="2341" spans="3:3" x14ac:dyDescent="0.2">
      <c r="C2341" s="101"/>
    </row>
    <row r="2342" spans="3:3" x14ac:dyDescent="0.2">
      <c r="C2342" s="101"/>
    </row>
    <row r="2343" spans="3:3" x14ac:dyDescent="0.2">
      <c r="C2343" s="101"/>
    </row>
    <row r="2344" spans="3:3" x14ac:dyDescent="0.2">
      <c r="C2344" s="101"/>
    </row>
    <row r="2345" spans="3:3" x14ac:dyDescent="0.2">
      <c r="C2345" s="101"/>
    </row>
    <row r="2346" spans="3:3" x14ac:dyDescent="0.2">
      <c r="C2346" s="101"/>
    </row>
    <row r="2347" spans="3:3" x14ac:dyDescent="0.2">
      <c r="C2347" s="101"/>
    </row>
    <row r="2348" spans="3:3" x14ac:dyDescent="0.2">
      <c r="C2348" s="101"/>
    </row>
    <row r="2349" spans="3:3" x14ac:dyDescent="0.2">
      <c r="C2349" s="101"/>
    </row>
    <row r="2350" spans="3:3" x14ac:dyDescent="0.2">
      <c r="C2350" s="101"/>
    </row>
    <row r="2351" spans="3:3" x14ac:dyDescent="0.2">
      <c r="C2351" s="101"/>
    </row>
    <row r="2352" spans="3:3" x14ac:dyDescent="0.2">
      <c r="C2352" s="101"/>
    </row>
    <row r="2353" spans="3:3" x14ac:dyDescent="0.2">
      <c r="C2353" s="101"/>
    </row>
    <row r="2354" spans="3:3" x14ac:dyDescent="0.2">
      <c r="C2354" s="101"/>
    </row>
    <row r="2355" spans="3:3" x14ac:dyDescent="0.2">
      <c r="C2355" s="101"/>
    </row>
    <row r="2356" spans="3:3" x14ac:dyDescent="0.2">
      <c r="C2356" s="101"/>
    </row>
    <row r="2357" spans="3:3" x14ac:dyDescent="0.2">
      <c r="C2357" s="101"/>
    </row>
    <row r="2358" spans="3:3" x14ac:dyDescent="0.2">
      <c r="C2358" s="101"/>
    </row>
    <row r="2359" spans="3:3" x14ac:dyDescent="0.2">
      <c r="C2359" s="101"/>
    </row>
    <row r="2360" spans="3:3" x14ac:dyDescent="0.2">
      <c r="C2360" s="101"/>
    </row>
    <row r="2361" spans="3:3" x14ac:dyDescent="0.2">
      <c r="C2361" s="101"/>
    </row>
    <row r="2362" spans="3:3" x14ac:dyDescent="0.2">
      <c r="C2362" s="101"/>
    </row>
    <row r="2363" spans="3:3" x14ac:dyDescent="0.2">
      <c r="C2363" s="101"/>
    </row>
    <row r="2364" spans="3:3" x14ac:dyDescent="0.2">
      <c r="C2364" s="101"/>
    </row>
    <row r="2365" spans="3:3" x14ac:dyDescent="0.2">
      <c r="C2365" s="101"/>
    </row>
    <row r="2366" spans="3:3" x14ac:dyDescent="0.2">
      <c r="C2366" s="101"/>
    </row>
    <row r="2367" spans="3:3" x14ac:dyDescent="0.2">
      <c r="C2367" s="101"/>
    </row>
    <row r="2368" spans="3:3" x14ac:dyDescent="0.2">
      <c r="C2368" s="101"/>
    </row>
    <row r="2369" spans="3:3" x14ac:dyDescent="0.2">
      <c r="C2369" s="101"/>
    </row>
    <row r="2370" spans="3:3" x14ac:dyDescent="0.2">
      <c r="C2370" s="101"/>
    </row>
    <row r="2371" spans="3:3" x14ac:dyDescent="0.2">
      <c r="C2371" s="101"/>
    </row>
    <row r="2372" spans="3:3" x14ac:dyDescent="0.2">
      <c r="C2372" s="101"/>
    </row>
    <row r="2373" spans="3:3" x14ac:dyDescent="0.2">
      <c r="C2373" s="101"/>
    </row>
    <row r="2374" spans="3:3" x14ac:dyDescent="0.2">
      <c r="C2374" s="101"/>
    </row>
    <row r="2375" spans="3:3" x14ac:dyDescent="0.2">
      <c r="C2375" s="101"/>
    </row>
    <row r="2376" spans="3:3" x14ac:dyDescent="0.2">
      <c r="C2376" s="101"/>
    </row>
    <row r="2377" spans="3:3" x14ac:dyDescent="0.2">
      <c r="C2377" s="101"/>
    </row>
    <row r="2378" spans="3:3" x14ac:dyDescent="0.2">
      <c r="C2378" s="101"/>
    </row>
    <row r="2379" spans="3:3" x14ac:dyDescent="0.2">
      <c r="C2379" s="101"/>
    </row>
    <row r="2380" spans="3:3" x14ac:dyDescent="0.2">
      <c r="C2380" s="101"/>
    </row>
    <row r="2381" spans="3:3" x14ac:dyDescent="0.2">
      <c r="C2381" s="101"/>
    </row>
    <row r="2382" spans="3:3" x14ac:dyDescent="0.2">
      <c r="C2382" s="101"/>
    </row>
    <row r="2383" spans="3:3" x14ac:dyDescent="0.2">
      <c r="C2383" s="101"/>
    </row>
    <row r="2384" spans="3:3" x14ac:dyDescent="0.2">
      <c r="C2384" s="101"/>
    </row>
    <row r="2385" spans="3:3" x14ac:dyDescent="0.2">
      <c r="C2385" s="101"/>
    </row>
    <row r="2386" spans="3:3" x14ac:dyDescent="0.2">
      <c r="C2386" s="101"/>
    </row>
    <row r="2387" spans="3:3" x14ac:dyDescent="0.2">
      <c r="C2387" s="101"/>
    </row>
    <row r="2388" spans="3:3" x14ac:dyDescent="0.2">
      <c r="C2388" s="101"/>
    </row>
    <row r="2389" spans="3:3" x14ac:dyDescent="0.2">
      <c r="C2389" s="101"/>
    </row>
    <row r="2390" spans="3:3" x14ac:dyDescent="0.2">
      <c r="C2390" s="101"/>
    </row>
    <row r="2391" spans="3:3" x14ac:dyDescent="0.2">
      <c r="C2391" s="101"/>
    </row>
    <row r="2392" spans="3:3" x14ac:dyDescent="0.2">
      <c r="C2392" s="101"/>
    </row>
    <row r="2393" spans="3:3" x14ac:dyDescent="0.2">
      <c r="C2393" s="101"/>
    </row>
    <row r="2394" spans="3:3" x14ac:dyDescent="0.2">
      <c r="C2394" s="101"/>
    </row>
    <row r="2395" spans="3:3" x14ac:dyDescent="0.2">
      <c r="C2395" s="101"/>
    </row>
    <row r="2396" spans="3:3" x14ac:dyDescent="0.2">
      <c r="C2396" s="101"/>
    </row>
    <row r="2397" spans="3:3" x14ac:dyDescent="0.2">
      <c r="C2397" s="101"/>
    </row>
    <row r="2398" spans="3:3" x14ac:dyDescent="0.2">
      <c r="C2398" s="101"/>
    </row>
    <row r="2399" spans="3:3" x14ac:dyDescent="0.2">
      <c r="C2399" s="101"/>
    </row>
    <row r="2400" spans="3:3" x14ac:dyDescent="0.2">
      <c r="C2400" s="101"/>
    </row>
    <row r="2401" spans="3:3" x14ac:dyDescent="0.2">
      <c r="C2401" s="101"/>
    </row>
    <row r="2402" spans="3:3" x14ac:dyDescent="0.2">
      <c r="C2402" s="101"/>
    </row>
    <row r="2403" spans="3:3" x14ac:dyDescent="0.2">
      <c r="C2403" s="101"/>
    </row>
    <row r="2404" spans="3:3" x14ac:dyDescent="0.2">
      <c r="C2404" s="101"/>
    </row>
    <row r="2405" spans="3:3" x14ac:dyDescent="0.2">
      <c r="C2405" s="101"/>
    </row>
    <row r="2406" spans="3:3" x14ac:dyDescent="0.2">
      <c r="C2406" s="101"/>
    </row>
    <row r="2407" spans="3:3" x14ac:dyDescent="0.2">
      <c r="C2407" s="101"/>
    </row>
    <row r="2408" spans="3:3" x14ac:dyDescent="0.2">
      <c r="C2408" s="101"/>
    </row>
    <row r="2409" spans="3:3" x14ac:dyDescent="0.2">
      <c r="C2409" s="101"/>
    </row>
    <row r="2410" spans="3:3" x14ac:dyDescent="0.2">
      <c r="C2410" s="101"/>
    </row>
    <row r="2411" spans="3:3" x14ac:dyDescent="0.2">
      <c r="C2411" s="101"/>
    </row>
    <row r="2412" spans="3:3" x14ac:dyDescent="0.2">
      <c r="C2412" s="101"/>
    </row>
    <row r="2413" spans="3:3" x14ac:dyDescent="0.2">
      <c r="C2413" s="101"/>
    </row>
    <row r="2414" spans="3:3" x14ac:dyDescent="0.2">
      <c r="C2414" s="101"/>
    </row>
    <row r="2415" spans="3:3" x14ac:dyDescent="0.2">
      <c r="C2415" s="101"/>
    </row>
    <row r="2416" spans="3:3" x14ac:dyDescent="0.2">
      <c r="C2416" s="101"/>
    </row>
    <row r="2417" spans="3:3" x14ac:dyDescent="0.2">
      <c r="C2417" s="101"/>
    </row>
    <row r="2418" spans="3:3" x14ac:dyDescent="0.2">
      <c r="C2418" s="101"/>
    </row>
    <row r="2419" spans="3:3" x14ac:dyDescent="0.2">
      <c r="C2419" s="101"/>
    </row>
    <row r="2420" spans="3:3" x14ac:dyDescent="0.2">
      <c r="C2420" s="101"/>
    </row>
    <row r="2421" spans="3:3" x14ac:dyDescent="0.2">
      <c r="C2421" s="101"/>
    </row>
    <row r="2422" spans="3:3" x14ac:dyDescent="0.2">
      <c r="C2422" s="101"/>
    </row>
    <row r="2423" spans="3:3" x14ac:dyDescent="0.2">
      <c r="C2423" s="101"/>
    </row>
    <row r="2424" spans="3:3" x14ac:dyDescent="0.2">
      <c r="C2424" s="101"/>
    </row>
    <row r="2425" spans="3:3" x14ac:dyDescent="0.2">
      <c r="C2425" s="101"/>
    </row>
    <row r="2426" spans="3:3" x14ac:dyDescent="0.2">
      <c r="C2426" s="101"/>
    </row>
    <row r="2427" spans="3:3" x14ac:dyDescent="0.2">
      <c r="C2427" s="101"/>
    </row>
    <row r="2428" spans="3:3" x14ac:dyDescent="0.2">
      <c r="C2428" s="101"/>
    </row>
    <row r="2429" spans="3:3" x14ac:dyDescent="0.2">
      <c r="C2429" s="101"/>
    </row>
    <row r="2430" spans="3:3" x14ac:dyDescent="0.2">
      <c r="C2430" s="101"/>
    </row>
    <row r="2431" spans="3:3" x14ac:dyDescent="0.2">
      <c r="C2431" s="101"/>
    </row>
    <row r="2432" spans="3:3" x14ac:dyDescent="0.2">
      <c r="C2432" s="101"/>
    </row>
    <row r="2433" spans="3:3" x14ac:dyDescent="0.2">
      <c r="C2433" s="101"/>
    </row>
    <row r="2434" spans="3:3" x14ac:dyDescent="0.2">
      <c r="C2434" s="101"/>
    </row>
    <row r="2435" spans="3:3" x14ac:dyDescent="0.2">
      <c r="C2435" s="101"/>
    </row>
    <row r="2436" spans="3:3" x14ac:dyDescent="0.2">
      <c r="C2436" s="101"/>
    </row>
    <row r="2437" spans="3:3" x14ac:dyDescent="0.2">
      <c r="C2437" s="101"/>
    </row>
    <row r="2438" spans="3:3" x14ac:dyDescent="0.2">
      <c r="C2438" s="101"/>
    </row>
    <row r="2439" spans="3:3" x14ac:dyDescent="0.2">
      <c r="C2439" s="101"/>
    </row>
    <row r="2440" spans="3:3" x14ac:dyDescent="0.2">
      <c r="C2440" s="101"/>
    </row>
    <row r="2441" spans="3:3" x14ac:dyDescent="0.2">
      <c r="C2441" s="101"/>
    </row>
    <row r="2442" spans="3:3" x14ac:dyDescent="0.2">
      <c r="C2442" s="101"/>
    </row>
    <row r="2443" spans="3:3" x14ac:dyDescent="0.2">
      <c r="C2443" s="101"/>
    </row>
    <row r="2444" spans="3:3" x14ac:dyDescent="0.2">
      <c r="C2444" s="101"/>
    </row>
    <row r="2445" spans="3:3" x14ac:dyDescent="0.2">
      <c r="C2445" s="101"/>
    </row>
    <row r="2446" spans="3:3" x14ac:dyDescent="0.2">
      <c r="C2446" s="101"/>
    </row>
    <row r="2447" spans="3:3" x14ac:dyDescent="0.2">
      <c r="C2447" s="101"/>
    </row>
    <row r="2448" spans="3:3" x14ac:dyDescent="0.2">
      <c r="C2448" s="101"/>
    </row>
    <row r="2449" spans="3:3" x14ac:dyDescent="0.2">
      <c r="C2449" s="101"/>
    </row>
    <row r="2450" spans="3:3" x14ac:dyDescent="0.2">
      <c r="C2450" s="101"/>
    </row>
    <row r="2451" spans="3:3" x14ac:dyDescent="0.2">
      <c r="C2451" s="101"/>
    </row>
    <row r="2452" spans="3:3" x14ac:dyDescent="0.2">
      <c r="C2452" s="101"/>
    </row>
    <row r="2453" spans="3:3" x14ac:dyDescent="0.2">
      <c r="C2453" s="101"/>
    </row>
    <row r="2454" spans="3:3" x14ac:dyDescent="0.2">
      <c r="C2454" s="101"/>
    </row>
    <row r="2455" spans="3:3" x14ac:dyDescent="0.2">
      <c r="C2455" s="101"/>
    </row>
    <row r="2456" spans="3:3" x14ac:dyDescent="0.2">
      <c r="C2456" s="101"/>
    </row>
    <row r="2457" spans="3:3" x14ac:dyDescent="0.2">
      <c r="C2457" s="101"/>
    </row>
    <row r="2458" spans="3:3" x14ac:dyDescent="0.2">
      <c r="C2458" s="101"/>
    </row>
    <row r="2459" spans="3:3" x14ac:dyDescent="0.2">
      <c r="C2459" s="101"/>
    </row>
    <row r="2460" spans="3:3" x14ac:dyDescent="0.2">
      <c r="C2460" s="101"/>
    </row>
    <row r="2461" spans="3:3" x14ac:dyDescent="0.2">
      <c r="C2461" s="101"/>
    </row>
    <row r="2462" spans="3:3" x14ac:dyDescent="0.2">
      <c r="C2462" s="101"/>
    </row>
    <row r="2463" spans="3:3" x14ac:dyDescent="0.2">
      <c r="C2463" s="101"/>
    </row>
    <row r="2464" spans="3:3" x14ac:dyDescent="0.2">
      <c r="C2464" s="101"/>
    </row>
    <row r="2465" spans="3:3" x14ac:dyDescent="0.2">
      <c r="C2465" s="101"/>
    </row>
    <row r="2466" spans="3:3" x14ac:dyDescent="0.2">
      <c r="C2466" s="101"/>
    </row>
    <row r="2467" spans="3:3" x14ac:dyDescent="0.2">
      <c r="C2467" s="101"/>
    </row>
    <row r="2468" spans="3:3" x14ac:dyDescent="0.2">
      <c r="C2468" s="101"/>
    </row>
    <row r="2469" spans="3:3" x14ac:dyDescent="0.2">
      <c r="C2469" s="101"/>
    </row>
    <row r="2470" spans="3:3" x14ac:dyDescent="0.2">
      <c r="C2470" s="101"/>
    </row>
    <row r="2471" spans="3:3" x14ac:dyDescent="0.2">
      <c r="C2471" s="101"/>
    </row>
    <row r="2472" spans="3:3" x14ac:dyDescent="0.2">
      <c r="C2472" s="101"/>
    </row>
    <row r="2473" spans="3:3" x14ac:dyDescent="0.2">
      <c r="C2473" s="101"/>
    </row>
    <row r="2474" spans="3:3" x14ac:dyDescent="0.2">
      <c r="C2474" s="101"/>
    </row>
    <row r="2475" spans="3:3" x14ac:dyDescent="0.2">
      <c r="C2475" s="101"/>
    </row>
    <row r="2476" spans="3:3" x14ac:dyDescent="0.2">
      <c r="C2476" s="101"/>
    </row>
    <row r="2477" spans="3:3" x14ac:dyDescent="0.2">
      <c r="C2477" s="101"/>
    </row>
    <row r="2478" spans="3:3" x14ac:dyDescent="0.2">
      <c r="C2478" s="101"/>
    </row>
    <row r="2479" spans="3:3" x14ac:dyDescent="0.2">
      <c r="C2479" s="101"/>
    </row>
    <row r="2480" spans="3:3" x14ac:dyDescent="0.2">
      <c r="C2480" s="101"/>
    </row>
    <row r="2481" spans="3:3" x14ac:dyDescent="0.2">
      <c r="C2481" s="101"/>
    </row>
    <row r="2482" spans="3:3" x14ac:dyDescent="0.2">
      <c r="C2482" s="101"/>
    </row>
    <row r="2483" spans="3:3" x14ac:dyDescent="0.2">
      <c r="C2483" s="101"/>
    </row>
    <row r="2484" spans="3:3" x14ac:dyDescent="0.2">
      <c r="C2484" s="101"/>
    </row>
    <row r="2485" spans="3:3" x14ac:dyDescent="0.2">
      <c r="C2485" s="101"/>
    </row>
    <row r="2486" spans="3:3" x14ac:dyDescent="0.2">
      <c r="C2486" s="101"/>
    </row>
    <row r="2487" spans="3:3" x14ac:dyDescent="0.2">
      <c r="C2487" s="101"/>
    </row>
    <row r="2488" spans="3:3" x14ac:dyDescent="0.2">
      <c r="C2488" s="101"/>
    </row>
    <row r="2489" spans="3:3" x14ac:dyDescent="0.2">
      <c r="C2489" s="101"/>
    </row>
    <row r="2490" spans="3:3" x14ac:dyDescent="0.2">
      <c r="C2490" s="101"/>
    </row>
    <row r="2491" spans="3:3" x14ac:dyDescent="0.2">
      <c r="C2491" s="101"/>
    </row>
    <row r="2492" spans="3:3" x14ac:dyDescent="0.2">
      <c r="C2492" s="101"/>
    </row>
    <row r="2493" spans="3:3" x14ac:dyDescent="0.2">
      <c r="C2493" s="101"/>
    </row>
    <row r="2494" spans="3:3" x14ac:dyDescent="0.2">
      <c r="C2494" s="101"/>
    </row>
    <row r="2495" spans="3:3" x14ac:dyDescent="0.2">
      <c r="C2495" s="101"/>
    </row>
    <row r="2496" spans="3:3" x14ac:dyDescent="0.2">
      <c r="C2496" s="101"/>
    </row>
    <row r="2497" spans="3:3" x14ac:dyDescent="0.2">
      <c r="C2497" s="101"/>
    </row>
    <row r="2498" spans="3:3" x14ac:dyDescent="0.2">
      <c r="C2498" s="101"/>
    </row>
    <row r="2499" spans="3:3" x14ac:dyDescent="0.2">
      <c r="C2499" s="101"/>
    </row>
    <row r="2500" spans="3:3" x14ac:dyDescent="0.2">
      <c r="C2500" s="101"/>
    </row>
    <row r="2501" spans="3:3" x14ac:dyDescent="0.2">
      <c r="C2501" s="101"/>
    </row>
    <row r="2502" spans="3:3" x14ac:dyDescent="0.2">
      <c r="C2502" s="101"/>
    </row>
    <row r="2503" spans="3:3" x14ac:dyDescent="0.2">
      <c r="C2503" s="101"/>
    </row>
    <row r="2504" spans="3:3" x14ac:dyDescent="0.2">
      <c r="C2504" s="101"/>
    </row>
    <row r="2505" spans="3:3" x14ac:dyDescent="0.2">
      <c r="C2505" s="101"/>
    </row>
    <row r="2506" spans="3:3" x14ac:dyDescent="0.2">
      <c r="C2506" s="101"/>
    </row>
    <row r="2507" spans="3:3" x14ac:dyDescent="0.2">
      <c r="C2507" s="101"/>
    </row>
    <row r="2508" spans="3:3" x14ac:dyDescent="0.2">
      <c r="C2508" s="101"/>
    </row>
    <row r="2509" spans="3:3" x14ac:dyDescent="0.2">
      <c r="C2509" s="101"/>
    </row>
    <row r="2510" spans="3:3" x14ac:dyDescent="0.2">
      <c r="C2510" s="101"/>
    </row>
    <row r="2511" spans="3:3" x14ac:dyDescent="0.2">
      <c r="C2511" s="101"/>
    </row>
    <row r="2512" spans="3:3" x14ac:dyDescent="0.2">
      <c r="C2512" s="101"/>
    </row>
    <row r="2513" spans="3:3" x14ac:dyDescent="0.2">
      <c r="C2513" s="101"/>
    </row>
    <row r="2514" spans="3:3" x14ac:dyDescent="0.2">
      <c r="C2514" s="101"/>
    </row>
    <row r="2515" spans="3:3" x14ac:dyDescent="0.2">
      <c r="C2515" s="101"/>
    </row>
    <row r="2516" spans="3:3" x14ac:dyDescent="0.2">
      <c r="C2516" s="101"/>
    </row>
    <row r="2517" spans="3:3" x14ac:dyDescent="0.2">
      <c r="C2517" s="101"/>
    </row>
    <row r="2518" spans="3:3" x14ac:dyDescent="0.2">
      <c r="C2518" s="101"/>
    </row>
    <row r="2519" spans="3:3" x14ac:dyDescent="0.2">
      <c r="C2519" s="101"/>
    </row>
    <row r="2520" spans="3:3" x14ac:dyDescent="0.2">
      <c r="C2520" s="101"/>
    </row>
    <row r="2521" spans="3:3" x14ac:dyDescent="0.2">
      <c r="C2521" s="101"/>
    </row>
    <row r="2522" spans="3:3" x14ac:dyDescent="0.2">
      <c r="C2522" s="101"/>
    </row>
    <row r="2523" spans="3:3" x14ac:dyDescent="0.2">
      <c r="C2523" s="101"/>
    </row>
    <row r="2524" spans="3:3" x14ac:dyDescent="0.2">
      <c r="C2524" s="101"/>
    </row>
    <row r="2525" spans="3:3" x14ac:dyDescent="0.2">
      <c r="C2525" s="101"/>
    </row>
    <row r="2526" spans="3:3" x14ac:dyDescent="0.2">
      <c r="C2526" s="101"/>
    </row>
    <row r="2527" spans="3:3" x14ac:dyDescent="0.2">
      <c r="C2527" s="101"/>
    </row>
    <row r="2528" spans="3:3" x14ac:dyDescent="0.2">
      <c r="C2528" s="101"/>
    </row>
    <row r="2529" spans="3:3" x14ac:dyDescent="0.2">
      <c r="C2529" s="101"/>
    </row>
    <row r="2530" spans="3:3" x14ac:dyDescent="0.2">
      <c r="C2530" s="101"/>
    </row>
    <row r="2531" spans="3:3" x14ac:dyDescent="0.2">
      <c r="C2531" s="101"/>
    </row>
    <row r="2532" spans="3:3" x14ac:dyDescent="0.2">
      <c r="C2532" s="101"/>
    </row>
    <row r="2533" spans="3:3" x14ac:dyDescent="0.2">
      <c r="C2533" s="101"/>
    </row>
    <row r="2534" spans="3:3" x14ac:dyDescent="0.2">
      <c r="C2534" s="101"/>
    </row>
    <row r="2535" spans="3:3" x14ac:dyDescent="0.2">
      <c r="C2535" s="101"/>
    </row>
    <row r="2536" spans="3:3" x14ac:dyDescent="0.2">
      <c r="C2536" s="101"/>
    </row>
    <row r="2537" spans="3:3" x14ac:dyDescent="0.2">
      <c r="C2537" s="101"/>
    </row>
    <row r="2538" spans="3:3" x14ac:dyDescent="0.2">
      <c r="C2538" s="101"/>
    </row>
    <row r="2539" spans="3:3" x14ac:dyDescent="0.2">
      <c r="C2539" s="101"/>
    </row>
    <row r="2540" spans="3:3" x14ac:dyDescent="0.2">
      <c r="C2540" s="101"/>
    </row>
    <row r="2541" spans="3:3" x14ac:dyDescent="0.2">
      <c r="C2541" s="101"/>
    </row>
    <row r="2542" spans="3:3" x14ac:dyDescent="0.2">
      <c r="C2542" s="101"/>
    </row>
    <row r="2543" spans="3:3" x14ac:dyDescent="0.2">
      <c r="C2543" s="101"/>
    </row>
    <row r="2544" spans="3:3" x14ac:dyDescent="0.2">
      <c r="C2544" s="101"/>
    </row>
    <row r="2545" spans="3:3" x14ac:dyDescent="0.2">
      <c r="C2545" s="101"/>
    </row>
    <row r="2546" spans="3:3" x14ac:dyDescent="0.2">
      <c r="C2546" s="101"/>
    </row>
    <row r="2547" spans="3:3" x14ac:dyDescent="0.2">
      <c r="C2547" s="101"/>
    </row>
    <row r="2548" spans="3:3" x14ac:dyDescent="0.2">
      <c r="C2548" s="101"/>
    </row>
    <row r="2549" spans="3:3" x14ac:dyDescent="0.2">
      <c r="C2549" s="101"/>
    </row>
    <row r="2550" spans="3:3" x14ac:dyDescent="0.2">
      <c r="C2550" s="101"/>
    </row>
    <row r="2551" spans="3:3" x14ac:dyDescent="0.2">
      <c r="C2551" s="101"/>
    </row>
    <row r="2552" spans="3:3" x14ac:dyDescent="0.2">
      <c r="C2552" s="101"/>
    </row>
    <row r="2553" spans="3:3" x14ac:dyDescent="0.2">
      <c r="C2553" s="101"/>
    </row>
    <row r="2554" spans="3:3" x14ac:dyDescent="0.2">
      <c r="C2554" s="101"/>
    </row>
    <row r="2555" spans="3:3" x14ac:dyDescent="0.2">
      <c r="C2555" s="101"/>
    </row>
    <row r="2556" spans="3:3" x14ac:dyDescent="0.2">
      <c r="C2556" s="101"/>
    </row>
    <row r="2557" spans="3:3" x14ac:dyDescent="0.2">
      <c r="C2557" s="101"/>
    </row>
    <row r="2558" spans="3:3" x14ac:dyDescent="0.2">
      <c r="C2558" s="101"/>
    </row>
    <row r="2559" spans="3:3" x14ac:dyDescent="0.2">
      <c r="C2559" s="101"/>
    </row>
    <row r="2560" spans="3:3" x14ac:dyDescent="0.2">
      <c r="C2560" s="101"/>
    </row>
    <row r="2561" spans="3:3" x14ac:dyDescent="0.2">
      <c r="C2561" s="101"/>
    </row>
    <row r="2562" spans="3:3" x14ac:dyDescent="0.2">
      <c r="C2562" s="101"/>
    </row>
    <row r="2563" spans="3:3" x14ac:dyDescent="0.2">
      <c r="C2563" s="101"/>
    </row>
    <row r="2564" spans="3:3" x14ac:dyDescent="0.2">
      <c r="C2564" s="101"/>
    </row>
    <row r="2565" spans="3:3" x14ac:dyDescent="0.2">
      <c r="C2565" s="101"/>
    </row>
    <row r="2566" spans="3:3" x14ac:dyDescent="0.2">
      <c r="C2566" s="101"/>
    </row>
    <row r="2567" spans="3:3" x14ac:dyDescent="0.2">
      <c r="C2567" s="101"/>
    </row>
    <row r="2568" spans="3:3" x14ac:dyDescent="0.2">
      <c r="C2568" s="101"/>
    </row>
    <row r="2569" spans="3:3" x14ac:dyDescent="0.2">
      <c r="C2569" s="101"/>
    </row>
    <row r="2570" spans="3:3" x14ac:dyDescent="0.2">
      <c r="C2570" s="101"/>
    </row>
    <row r="2571" spans="3:3" x14ac:dyDescent="0.2">
      <c r="C2571" s="101"/>
    </row>
    <row r="2572" spans="3:3" x14ac:dyDescent="0.2">
      <c r="C2572" s="101"/>
    </row>
    <row r="2573" spans="3:3" x14ac:dyDescent="0.2">
      <c r="C2573" s="101"/>
    </row>
    <row r="2574" spans="3:3" x14ac:dyDescent="0.2">
      <c r="C2574" s="101"/>
    </row>
    <row r="2575" spans="3:3" x14ac:dyDescent="0.2">
      <c r="C2575" s="101"/>
    </row>
    <row r="2576" spans="3:3" x14ac:dyDescent="0.2">
      <c r="C2576" s="101"/>
    </row>
    <row r="2577" spans="3:3" x14ac:dyDescent="0.2">
      <c r="C2577" s="101"/>
    </row>
    <row r="2578" spans="3:3" x14ac:dyDescent="0.2">
      <c r="C2578" s="101"/>
    </row>
    <row r="2579" spans="3:3" x14ac:dyDescent="0.2">
      <c r="C2579" s="101"/>
    </row>
    <row r="2580" spans="3:3" x14ac:dyDescent="0.2">
      <c r="C2580" s="101"/>
    </row>
    <row r="2581" spans="3:3" x14ac:dyDescent="0.2">
      <c r="C2581" s="101"/>
    </row>
    <row r="2582" spans="3:3" x14ac:dyDescent="0.2">
      <c r="C2582" s="101"/>
    </row>
    <row r="2583" spans="3:3" x14ac:dyDescent="0.2">
      <c r="C2583" s="101"/>
    </row>
    <row r="2584" spans="3:3" x14ac:dyDescent="0.2">
      <c r="C2584" s="101"/>
    </row>
    <row r="2585" spans="3:3" x14ac:dyDescent="0.2">
      <c r="C2585" s="101"/>
    </row>
    <row r="2586" spans="3:3" x14ac:dyDescent="0.2">
      <c r="C2586" s="101"/>
    </row>
    <row r="2587" spans="3:3" x14ac:dyDescent="0.2">
      <c r="C2587" s="101"/>
    </row>
    <row r="2588" spans="3:3" x14ac:dyDescent="0.2">
      <c r="C2588" s="101"/>
    </row>
    <row r="2589" spans="3:3" x14ac:dyDescent="0.2">
      <c r="C2589" s="101"/>
    </row>
    <row r="2590" spans="3:3" x14ac:dyDescent="0.2">
      <c r="C2590" s="101"/>
    </row>
    <row r="2591" spans="3:3" x14ac:dyDescent="0.2">
      <c r="C2591" s="101"/>
    </row>
    <row r="2592" spans="3:3" x14ac:dyDescent="0.2">
      <c r="C2592" s="101"/>
    </row>
    <row r="2593" spans="3:3" x14ac:dyDescent="0.2">
      <c r="C2593" s="101"/>
    </row>
    <row r="2594" spans="3:3" x14ac:dyDescent="0.2">
      <c r="C2594" s="101"/>
    </row>
    <row r="2595" spans="3:3" x14ac:dyDescent="0.2">
      <c r="C2595" s="101"/>
    </row>
    <row r="2596" spans="3:3" x14ac:dyDescent="0.2">
      <c r="C2596" s="101"/>
    </row>
    <row r="2597" spans="3:3" x14ac:dyDescent="0.2">
      <c r="C2597" s="101"/>
    </row>
    <row r="2598" spans="3:3" x14ac:dyDescent="0.2">
      <c r="C2598" s="101"/>
    </row>
    <row r="2599" spans="3:3" x14ac:dyDescent="0.2">
      <c r="C2599" s="101"/>
    </row>
    <row r="2600" spans="3:3" x14ac:dyDescent="0.2">
      <c r="C2600" s="101"/>
    </row>
    <row r="2601" spans="3:3" x14ac:dyDescent="0.2">
      <c r="C2601" s="101"/>
    </row>
    <row r="2602" spans="3:3" x14ac:dyDescent="0.2">
      <c r="C2602" s="101"/>
    </row>
    <row r="2603" spans="3:3" x14ac:dyDescent="0.2">
      <c r="C2603" s="101"/>
    </row>
    <row r="2604" spans="3:3" x14ac:dyDescent="0.2">
      <c r="C2604" s="101"/>
    </row>
    <row r="2605" spans="3:3" x14ac:dyDescent="0.2">
      <c r="C2605" s="101"/>
    </row>
    <row r="2606" spans="3:3" x14ac:dyDescent="0.2">
      <c r="C2606" s="101"/>
    </row>
    <row r="2607" spans="3:3" x14ac:dyDescent="0.2">
      <c r="C2607" s="101"/>
    </row>
    <row r="2608" spans="3:3" x14ac:dyDescent="0.2">
      <c r="C2608" s="101"/>
    </row>
    <row r="2609" spans="3:3" x14ac:dyDescent="0.2">
      <c r="C2609" s="101"/>
    </row>
    <row r="2610" spans="3:3" x14ac:dyDescent="0.2">
      <c r="C2610" s="101"/>
    </row>
    <row r="2611" spans="3:3" x14ac:dyDescent="0.2">
      <c r="C2611" s="101"/>
    </row>
    <row r="2612" spans="3:3" x14ac:dyDescent="0.2">
      <c r="C2612" s="101"/>
    </row>
    <row r="2613" spans="3:3" x14ac:dyDescent="0.2">
      <c r="C2613" s="101"/>
    </row>
    <row r="2614" spans="3:3" x14ac:dyDescent="0.2">
      <c r="C2614" s="101"/>
    </row>
    <row r="2615" spans="3:3" x14ac:dyDescent="0.2">
      <c r="C2615" s="101"/>
    </row>
    <row r="2616" spans="3:3" x14ac:dyDescent="0.2">
      <c r="C2616" s="101"/>
    </row>
    <row r="2617" spans="3:3" x14ac:dyDescent="0.2">
      <c r="C2617" s="101"/>
    </row>
    <row r="2618" spans="3:3" x14ac:dyDescent="0.2">
      <c r="C2618" s="101"/>
    </row>
    <row r="2619" spans="3:3" x14ac:dyDescent="0.2">
      <c r="C2619" s="101"/>
    </row>
    <row r="2620" spans="3:3" x14ac:dyDescent="0.2">
      <c r="C2620" s="101"/>
    </row>
    <row r="2621" spans="3:3" x14ac:dyDescent="0.2">
      <c r="C2621" s="101"/>
    </row>
    <row r="2622" spans="3:3" x14ac:dyDescent="0.2">
      <c r="C2622" s="101"/>
    </row>
    <row r="2623" spans="3:3" x14ac:dyDescent="0.2">
      <c r="C2623" s="101"/>
    </row>
    <row r="2624" spans="3:3" x14ac:dyDescent="0.2">
      <c r="C2624" s="101"/>
    </row>
    <row r="2625" spans="3:3" x14ac:dyDescent="0.2">
      <c r="C2625" s="101"/>
    </row>
    <row r="2626" spans="3:3" x14ac:dyDescent="0.2">
      <c r="C2626" s="101"/>
    </row>
    <row r="2627" spans="3:3" x14ac:dyDescent="0.2">
      <c r="C2627" s="101"/>
    </row>
    <row r="2628" spans="3:3" x14ac:dyDescent="0.2">
      <c r="C2628" s="101"/>
    </row>
    <row r="2629" spans="3:3" x14ac:dyDescent="0.2">
      <c r="C2629" s="101"/>
    </row>
    <row r="2630" spans="3:3" x14ac:dyDescent="0.2">
      <c r="C2630" s="101"/>
    </row>
    <row r="2631" spans="3:3" x14ac:dyDescent="0.2">
      <c r="C2631" s="101"/>
    </row>
    <row r="2632" spans="3:3" x14ac:dyDescent="0.2">
      <c r="C2632" s="101"/>
    </row>
    <row r="2633" spans="3:3" x14ac:dyDescent="0.2">
      <c r="C2633" s="101"/>
    </row>
    <row r="2634" spans="3:3" x14ac:dyDescent="0.2">
      <c r="C2634" s="101"/>
    </row>
    <row r="2635" spans="3:3" x14ac:dyDescent="0.2">
      <c r="C2635" s="101"/>
    </row>
    <row r="2636" spans="3:3" x14ac:dyDescent="0.2">
      <c r="C2636" s="101"/>
    </row>
    <row r="2637" spans="3:3" x14ac:dyDescent="0.2">
      <c r="C2637" s="101"/>
    </row>
    <row r="2638" spans="3:3" x14ac:dyDescent="0.2">
      <c r="C2638" s="101"/>
    </row>
    <row r="2639" spans="3:3" x14ac:dyDescent="0.2">
      <c r="C2639" s="101"/>
    </row>
    <row r="2640" spans="3:3" x14ac:dyDescent="0.2">
      <c r="C2640" s="101"/>
    </row>
    <row r="2641" spans="3:3" x14ac:dyDescent="0.2">
      <c r="C2641" s="101"/>
    </row>
    <row r="2642" spans="3:3" x14ac:dyDescent="0.2">
      <c r="C2642" s="101"/>
    </row>
    <row r="2643" spans="3:3" x14ac:dyDescent="0.2">
      <c r="C2643" s="101"/>
    </row>
    <row r="2644" spans="3:3" x14ac:dyDescent="0.2">
      <c r="C2644" s="101"/>
    </row>
    <row r="2645" spans="3:3" x14ac:dyDescent="0.2">
      <c r="C2645" s="101"/>
    </row>
    <row r="2646" spans="3:3" x14ac:dyDescent="0.2">
      <c r="C2646" s="101"/>
    </row>
    <row r="2647" spans="3:3" x14ac:dyDescent="0.2">
      <c r="C2647" s="101"/>
    </row>
    <row r="2648" spans="3:3" x14ac:dyDescent="0.2">
      <c r="C2648" s="101"/>
    </row>
    <row r="2649" spans="3:3" x14ac:dyDescent="0.2">
      <c r="C2649" s="101"/>
    </row>
    <row r="2650" spans="3:3" x14ac:dyDescent="0.2">
      <c r="C2650" s="101"/>
    </row>
    <row r="2651" spans="3:3" x14ac:dyDescent="0.2">
      <c r="C2651" s="101"/>
    </row>
    <row r="2652" spans="3:3" x14ac:dyDescent="0.2">
      <c r="C2652" s="101"/>
    </row>
    <row r="2653" spans="3:3" x14ac:dyDescent="0.2">
      <c r="C2653" s="101"/>
    </row>
    <row r="2654" spans="3:3" x14ac:dyDescent="0.2">
      <c r="C2654" s="101"/>
    </row>
    <row r="2655" spans="3:3" x14ac:dyDescent="0.2">
      <c r="C2655" s="101"/>
    </row>
    <row r="2656" spans="3:3" x14ac:dyDescent="0.2">
      <c r="C2656" s="101"/>
    </row>
    <row r="2657" spans="3:3" x14ac:dyDescent="0.2">
      <c r="C2657" s="101"/>
    </row>
    <row r="2658" spans="3:3" x14ac:dyDescent="0.2">
      <c r="C2658" s="101"/>
    </row>
    <row r="2659" spans="3:3" x14ac:dyDescent="0.2">
      <c r="C2659" s="101"/>
    </row>
    <row r="2660" spans="3:3" x14ac:dyDescent="0.2">
      <c r="C2660" s="101"/>
    </row>
    <row r="2661" spans="3:3" x14ac:dyDescent="0.2">
      <c r="C2661" s="101"/>
    </row>
    <row r="2662" spans="3:3" x14ac:dyDescent="0.2">
      <c r="C2662" s="101"/>
    </row>
    <row r="2663" spans="3:3" x14ac:dyDescent="0.2">
      <c r="C2663" s="101"/>
    </row>
    <row r="2664" spans="3:3" x14ac:dyDescent="0.2">
      <c r="C2664" s="101"/>
    </row>
    <row r="2665" spans="3:3" x14ac:dyDescent="0.2">
      <c r="C2665" s="101"/>
    </row>
    <row r="2666" spans="3:3" x14ac:dyDescent="0.2">
      <c r="C2666" s="101"/>
    </row>
    <row r="2667" spans="3:3" x14ac:dyDescent="0.2">
      <c r="C2667" s="101"/>
    </row>
    <row r="2668" spans="3:3" x14ac:dyDescent="0.2">
      <c r="C2668" s="101"/>
    </row>
    <row r="2669" spans="3:3" x14ac:dyDescent="0.2">
      <c r="C2669" s="101"/>
    </row>
    <row r="2670" spans="3:3" x14ac:dyDescent="0.2">
      <c r="C2670" s="101"/>
    </row>
    <row r="2671" spans="3:3" x14ac:dyDescent="0.2">
      <c r="C2671" s="101"/>
    </row>
    <row r="2672" spans="3:3" x14ac:dyDescent="0.2">
      <c r="C2672" s="101"/>
    </row>
    <row r="2673" spans="3:3" x14ac:dyDescent="0.2">
      <c r="C2673" s="101"/>
    </row>
    <row r="2674" spans="3:3" x14ac:dyDescent="0.2">
      <c r="C2674" s="101"/>
    </row>
    <row r="2675" spans="3:3" x14ac:dyDescent="0.2">
      <c r="C2675" s="101"/>
    </row>
    <row r="2676" spans="3:3" x14ac:dyDescent="0.2">
      <c r="C2676" s="101"/>
    </row>
    <row r="2677" spans="3:3" x14ac:dyDescent="0.2">
      <c r="C2677" s="101"/>
    </row>
    <row r="2678" spans="3:3" x14ac:dyDescent="0.2">
      <c r="C2678" s="101"/>
    </row>
    <row r="2679" spans="3:3" x14ac:dyDescent="0.2">
      <c r="C2679" s="101"/>
    </row>
    <row r="2680" spans="3:3" x14ac:dyDescent="0.2">
      <c r="C2680" s="101"/>
    </row>
    <row r="2681" spans="3:3" x14ac:dyDescent="0.2">
      <c r="C2681" s="101"/>
    </row>
    <row r="2682" spans="3:3" x14ac:dyDescent="0.2">
      <c r="C2682" s="101"/>
    </row>
    <row r="2683" spans="3:3" x14ac:dyDescent="0.2">
      <c r="C2683" s="101"/>
    </row>
    <row r="2684" spans="3:3" x14ac:dyDescent="0.2">
      <c r="C2684" s="101"/>
    </row>
    <row r="2685" spans="3:3" x14ac:dyDescent="0.2">
      <c r="C2685" s="101"/>
    </row>
    <row r="2686" spans="3:3" x14ac:dyDescent="0.2">
      <c r="C2686" s="101"/>
    </row>
    <row r="2687" spans="3:3" x14ac:dyDescent="0.2">
      <c r="C2687" s="101"/>
    </row>
    <row r="2688" spans="3:3" x14ac:dyDescent="0.2">
      <c r="C2688" s="101"/>
    </row>
    <row r="2689" spans="3:3" x14ac:dyDescent="0.2">
      <c r="C2689" s="101"/>
    </row>
    <row r="2690" spans="3:3" x14ac:dyDescent="0.2">
      <c r="C2690" s="101"/>
    </row>
    <row r="2691" spans="3:3" x14ac:dyDescent="0.2">
      <c r="C2691" s="101"/>
    </row>
    <row r="2692" spans="3:3" x14ac:dyDescent="0.2">
      <c r="C2692" s="101"/>
    </row>
    <row r="2693" spans="3:3" x14ac:dyDescent="0.2">
      <c r="C2693" s="101"/>
    </row>
    <row r="2694" spans="3:3" x14ac:dyDescent="0.2">
      <c r="C2694" s="101"/>
    </row>
    <row r="2695" spans="3:3" x14ac:dyDescent="0.2">
      <c r="C2695" s="101"/>
    </row>
    <row r="2696" spans="3:3" x14ac:dyDescent="0.2">
      <c r="C2696" s="101"/>
    </row>
    <row r="2697" spans="3:3" x14ac:dyDescent="0.2">
      <c r="C2697" s="101"/>
    </row>
    <row r="2698" spans="3:3" x14ac:dyDescent="0.2">
      <c r="C2698" s="101"/>
    </row>
    <row r="2699" spans="3:3" x14ac:dyDescent="0.2">
      <c r="C2699" s="101"/>
    </row>
    <row r="2700" spans="3:3" x14ac:dyDescent="0.2">
      <c r="C2700" s="101"/>
    </row>
    <row r="2701" spans="3:3" x14ac:dyDescent="0.2">
      <c r="C2701" s="101"/>
    </row>
    <row r="2702" spans="3:3" x14ac:dyDescent="0.2">
      <c r="C2702" s="101"/>
    </row>
    <row r="2703" spans="3:3" x14ac:dyDescent="0.2">
      <c r="C2703" s="101"/>
    </row>
    <row r="2704" spans="3:3" x14ac:dyDescent="0.2">
      <c r="C2704" s="101"/>
    </row>
    <row r="2705" spans="3:3" x14ac:dyDescent="0.2">
      <c r="C2705" s="101"/>
    </row>
    <row r="2706" spans="3:3" x14ac:dyDescent="0.2">
      <c r="C2706" s="101"/>
    </row>
    <row r="2707" spans="3:3" x14ac:dyDescent="0.2">
      <c r="C2707" s="101"/>
    </row>
    <row r="2708" spans="3:3" x14ac:dyDescent="0.2">
      <c r="C2708" s="101"/>
    </row>
    <row r="2709" spans="3:3" x14ac:dyDescent="0.2">
      <c r="C2709" s="101"/>
    </row>
    <row r="2710" spans="3:3" x14ac:dyDescent="0.2">
      <c r="C2710" s="101"/>
    </row>
    <row r="2711" spans="3:3" x14ac:dyDescent="0.2">
      <c r="C2711" s="101"/>
    </row>
    <row r="2712" spans="3:3" x14ac:dyDescent="0.2">
      <c r="C2712" s="101"/>
    </row>
    <row r="2713" spans="3:3" x14ac:dyDescent="0.2">
      <c r="C2713" s="101"/>
    </row>
    <row r="2714" spans="3:3" x14ac:dyDescent="0.2">
      <c r="C2714" s="101"/>
    </row>
    <row r="2715" spans="3:3" x14ac:dyDescent="0.2">
      <c r="C2715" s="101"/>
    </row>
    <row r="2716" spans="3:3" x14ac:dyDescent="0.2">
      <c r="C2716" s="101"/>
    </row>
    <row r="2717" spans="3:3" x14ac:dyDescent="0.2">
      <c r="C2717" s="101"/>
    </row>
    <row r="2718" spans="3:3" x14ac:dyDescent="0.2">
      <c r="C2718" s="101"/>
    </row>
    <row r="2719" spans="3:3" x14ac:dyDescent="0.2">
      <c r="C2719" s="101"/>
    </row>
    <row r="2720" spans="3:3" x14ac:dyDescent="0.2">
      <c r="C2720" s="101"/>
    </row>
    <row r="2721" spans="3:3" x14ac:dyDescent="0.2">
      <c r="C2721" s="101"/>
    </row>
    <row r="2722" spans="3:3" x14ac:dyDescent="0.2">
      <c r="C2722" s="101"/>
    </row>
    <row r="2723" spans="3:3" x14ac:dyDescent="0.2">
      <c r="C2723" s="101"/>
    </row>
    <row r="2724" spans="3:3" x14ac:dyDescent="0.2">
      <c r="C2724" s="101"/>
    </row>
    <row r="2725" spans="3:3" x14ac:dyDescent="0.2">
      <c r="C2725" s="101"/>
    </row>
    <row r="2726" spans="3:3" x14ac:dyDescent="0.2">
      <c r="C2726" s="101"/>
    </row>
    <row r="2727" spans="3:3" x14ac:dyDescent="0.2">
      <c r="C2727" s="101"/>
    </row>
    <row r="2728" spans="3:3" x14ac:dyDescent="0.2">
      <c r="C2728" s="101"/>
    </row>
    <row r="2729" spans="3:3" x14ac:dyDescent="0.2">
      <c r="C2729" s="101"/>
    </row>
    <row r="2730" spans="3:3" x14ac:dyDescent="0.2">
      <c r="C2730" s="101"/>
    </row>
    <row r="2731" spans="3:3" x14ac:dyDescent="0.2">
      <c r="C2731" s="101"/>
    </row>
    <row r="2732" spans="3:3" x14ac:dyDescent="0.2">
      <c r="C2732" s="101"/>
    </row>
    <row r="2733" spans="3:3" x14ac:dyDescent="0.2">
      <c r="C2733" s="101"/>
    </row>
    <row r="2734" spans="3:3" x14ac:dyDescent="0.2">
      <c r="C2734" s="101"/>
    </row>
    <row r="2735" spans="3:3" x14ac:dyDescent="0.2">
      <c r="C2735" s="101"/>
    </row>
    <row r="2736" spans="3:3" x14ac:dyDescent="0.2">
      <c r="C2736" s="101"/>
    </row>
    <row r="2737" spans="3:3" x14ac:dyDescent="0.2">
      <c r="C2737" s="101"/>
    </row>
    <row r="2738" spans="3:3" x14ac:dyDescent="0.2">
      <c r="C2738" s="101"/>
    </row>
    <row r="2739" spans="3:3" x14ac:dyDescent="0.2">
      <c r="C2739" s="101"/>
    </row>
    <row r="2740" spans="3:3" x14ac:dyDescent="0.2">
      <c r="C2740" s="101"/>
    </row>
    <row r="2741" spans="3:3" x14ac:dyDescent="0.2">
      <c r="C2741" s="101"/>
    </row>
    <row r="2742" spans="3:3" x14ac:dyDescent="0.2">
      <c r="C2742" s="101"/>
    </row>
    <row r="2743" spans="3:3" x14ac:dyDescent="0.2">
      <c r="C2743" s="101"/>
    </row>
    <row r="2744" spans="3:3" x14ac:dyDescent="0.2">
      <c r="C2744" s="101"/>
    </row>
    <row r="2745" spans="3:3" x14ac:dyDescent="0.2">
      <c r="C2745" s="101"/>
    </row>
    <row r="2746" spans="3:3" x14ac:dyDescent="0.2">
      <c r="C2746" s="101"/>
    </row>
    <row r="2747" spans="3:3" x14ac:dyDescent="0.2">
      <c r="C2747" s="101"/>
    </row>
    <row r="2748" spans="3:3" x14ac:dyDescent="0.2">
      <c r="C2748" s="101"/>
    </row>
    <row r="2749" spans="3:3" x14ac:dyDescent="0.2">
      <c r="C2749" s="101"/>
    </row>
    <row r="2750" spans="3:3" x14ac:dyDescent="0.2">
      <c r="C2750" s="101"/>
    </row>
    <row r="2751" spans="3:3" x14ac:dyDescent="0.2">
      <c r="C2751" s="101"/>
    </row>
    <row r="2752" spans="3:3" x14ac:dyDescent="0.2">
      <c r="C2752" s="101"/>
    </row>
    <row r="2753" spans="3:3" x14ac:dyDescent="0.2">
      <c r="C2753" s="101"/>
    </row>
    <row r="2754" spans="3:3" x14ac:dyDescent="0.2">
      <c r="C2754" s="101"/>
    </row>
    <row r="2755" spans="3:3" x14ac:dyDescent="0.2">
      <c r="C2755" s="101"/>
    </row>
    <row r="2756" spans="3:3" x14ac:dyDescent="0.2">
      <c r="C2756" s="101"/>
    </row>
    <row r="2757" spans="3:3" x14ac:dyDescent="0.2">
      <c r="C2757" s="101"/>
    </row>
    <row r="2758" spans="3:3" x14ac:dyDescent="0.2">
      <c r="C2758" s="101"/>
    </row>
    <row r="2759" spans="3:3" x14ac:dyDescent="0.2">
      <c r="C2759" s="101"/>
    </row>
    <row r="2760" spans="3:3" x14ac:dyDescent="0.2">
      <c r="C2760" s="101"/>
    </row>
    <row r="2761" spans="3:3" x14ac:dyDescent="0.2">
      <c r="C2761" s="101"/>
    </row>
    <row r="2762" spans="3:3" x14ac:dyDescent="0.2">
      <c r="C2762" s="101"/>
    </row>
    <row r="2763" spans="3:3" x14ac:dyDescent="0.2">
      <c r="C2763" s="101"/>
    </row>
    <row r="2764" spans="3:3" x14ac:dyDescent="0.2">
      <c r="C2764" s="101"/>
    </row>
    <row r="2765" spans="3:3" x14ac:dyDescent="0.2">
      <c r="C2765" s="101"/>
    </row>
    <row r="2766" spans="3:3" x14ac:dyDescent="0.2">
      <c r="C2766" s="101"/>
    </row>
    <row r="2767" spans="3:3" x14ac:dyDescent="0.2">
      <c r="C2767" s="101"/>
    </row>
    <row r="2768" spans="3:3" x14ac:dyDescent="0.2">
      <c r="C2768" s="101"/>
    </row>
    <row r="2769" spans="3:3" x14ac:dyDescent="0.2">
      <c r="C2769" s="101"/>
    </row>
    <row r="2770" spans="3:3" x14ac:dyDescent="0.2">
      <c r="C2770" s="101"/>
    </row>
    <row r="2771" spans="3:3" x14ac:dyDescent="0.2">
      <c r="C2771" s="101"/>
    </row>
    <row r="2772" spans="3:3" x14ac:dyDescent="0.2">
      <c r="C2772" s="101"/>
    </row>
    <row r="2773" spans="3:3" x14ac:dyDescent="0.2">
      <c r="C2773" s="101"/>
    </row>
    <row r="2774" spans="3:3" x14ac:dyDescent="0.2">
      <c r="C2774" s="101"/>
    </row>
    <row r="2775" spans="3:3" x14ac:dyDescent="0.2">
      <c r="C2775" s="101"/>
    </row>
    <row r="2776" spans="3:3" x14ac:dyDescent="0.2">
      <c r="C2776" s="101"/>
    </row>
    <row r="2777" spans="3:3" x14ac:dyDescent="0.2">
      <c r="C2777" s="101"/>
    </row>
    <row r="2778" spans="3:3" x14ac:dyDescent="0.2">
      <c r="C2778" s="101"/>
    </row>
    <row r="2779" spans="3:3" x14ac:dyDescent="0.2">
      <c r="C2779" s="101"/>
    </row>
    <row r="2780" spans="3:3" x14ac:dyDescent="0.2">
      <c r="C2780" s="101"/>
    </row>
    <row r="2781" spans="3:3" x14ac:dyDescent="0.2">
      <c r="C2781" s="101"/>
    </row>
    <row r="2782" spans="3:3" x14ac:dyDescent="0.2">
      <c r="C2782" s="101"/>
    </row>
    <row r="2783" spans="3:3" x14ac:dyDescent="0.2">
      <c r="C2783" s="101"/>
    </row>
    <row r="2784" spans="3:3" x14ac:dyDescent="0.2">
      <c r="C2784" s="101"/>
    </row>
    <row r="2785" spans="3:3" x14ac:dyDescent="0.2">
      <c r="C2785" s="101"/>
    </row>
    <row r="2786" spans="3:3" x14ac:dyDescent="0.2">
      <c r="C2786" s="101"/>
    </row>
    <row r="2787" spans="3:3" x14ac:dyDescent="0.2">
      <c r="C2787" s="101"/>
    </row>
    <row r="2788" spans="3:3" x14ac:dyDescent="0.2">
      <c r="C2788" s="101"/>
    </row>
    <row r="2789" spans="3:3" x14ac:dyDescent="0.2">
      <c r="C2789" s="101"/>
    </row>
    <row r="2790" spans="3:3" x14ac:dyDescent="0.2">
      <c r="C2790" s="101"/>
    </row>
    <row r="2791" spans="3:3" x14ac:dyDescent="0.2">
      <c r="C2791" s="101"/>
    </row>
    <row r="2792" spans="3:3" x14ac:dyDescent="0.2">
      <c r="C2792" s="101"/>
    </row>
    <row r="2793" spans="3:3" x14ac:dyDescent="0.2">
      <c r="C2793" s="101"/>
    </row>
    <row r="2794" spans="3:3" x14ac:dyDescent="0.2">
      <c r="C2794" s="101"/>
    </row>
    <row r="2795" spans="3:3" x14ac:dyDescent="0.2">
      <c r="C2795" s="101"/>
    </row>
    <row r="2796" spans="3:3" x14ac:dyDescent="0.2">
      <c r="C2796" s="101"/>
    </row>
    <row r="2797" spans="3:3" x14ac:dyDescent="0.2">
      <c r="C2797" s="101"/>
    </row>
    <row r="2798" spans="3:3" x14ac:dyDescent="0.2">
      <c r="C2798" s="101"/>
    </row>
    <row r="2799" spans="3:3" x14ac:dyDescent="0.2">
      <c r="C2799" s="101"/>
    </row>
    <row r="2800" spans="3:3" x14ac:dyDescent="0.2">
      <c r="C2800" s="101"/>
    </row>
    <row r="2801" spans="3:3" x14ac:dyDescent="0.2">
      <c r="C2801" s="101"/>
    </row>
    <row r="2802" spans="3:3" x14ac:dyDescent="0.2">
      <c r="C2802" s="101"/>
    </row>
    <row r="2803" spans="3:3" x14ac:dyDescent="0.2">
      <c r="C2803" s="101"/>
    </row>
    <row r="2804" spans="3:3" x14ac:dyDescent="0.2">
      <c r="C2804" s="101"/>
    </row>
    <row r="2805" spans="3:3" x14ac:dyDescent="0.2">
      <c r="C2805" s="101"/>
    </row>
    <row r="2806" spans="3:3" x14ac:dyDescent="0.2">
      <c r="C2806" s="101"/>
    </row>
    <row r="2807" spans="3:3" x14ac:dyDescent="0.2">
      <c r="C2807" s="101"/>
    </row>
    <row r="2808" spans="3:3" x14ac:dyDescent="0.2">
      <c r="C2808" s="101"/>
    </row>
    <row r="2809" spans="3:3" x14ac:dyDescent="0.2">
      <c r="C2809" s="101"/>
    </row>
    <row r="2810" spans="3:3" x14ac:dyDescent="0.2">
      <c r="C2810" s="101"/>
    </row>
    <row r="2811" spans="3:3" x14ac:dyDescent="0.2">
      <c r="C2811" s="101"/>
    </row>
    <row r="2812" spans="3:3" x14ac:dyDescent="0.2">
      <c r="C2812" s="101"/>
    </row>
    <row r="2813" spans="3:3" x14ac:dyDescent="0.2">
      <c r="C2813" s="101"/>
    </row>
    <row r="2814" spans="3:3" x14ac:dyDescent="0.2">
      <c r="C2814" s="101"/>
    </row>
    <row r="2815" spans="3:3" x14ac:dyDescent="0.2">
      <c r="C2815" s="101"/>
    </row>
    <row r="2816" spans="3:3" x14ac:dyDescent="0.2">
      <c r="C2816" s="101"/>
    </row>
    <row r="2817" spans="3:3" x14ac:dyDescent="0.2">
      <c r="C2817" s="101"/>
    </row>
    <row r="2818" spans="3:3" x14ac:dyDescent="0.2">
      <c r="C2818" s="101"/>
    </row>
    <row r="2819" spans="3:3" x14ac:dyDescent="0.2">
      <c r="C2819" s="101"/>
    </row>
    <row r="2820" spans="3:3" x14ac:dyDescent="0.2">
      <c r="C2820" s="101"/>
    </row>
    <row r="2821" spans="3:3" x14ac:dyDescent="0.2">
      <c r="C2821" s="101"/>
    </row>
    <row r="2822" spans="3:3" x14ac:dyDescent="0.2">
      <c r="C2822" s="101"/>
    </row>
    <row r="2823" spans="3:3" x14ac:dyDescent="0.2">
      <c r="C2823" s="101"/>
    </row>
    <row r="2824" spans="3:3" x14ac:dyDescent="0.2">
      <c r="C2824" s="101"/>
    </row>
    <row r="2825" spans="3:3" x14ac:dyDescent="0.2">
      <c r="C2825" s="101"/>
    </row>
    <row r="2826" spans="3:3" x14ac:dyDescent="0.2">
      <c r="C2826" s="101"/>
    </row>
    <row r="2827" spans="3:3" x14ac:dyDescent="0.2">
      <c r="C2827" s="101"/>
    </row>
    <row r="2828" spans="3:3" x14ac:dyDescent="0.2">
      <c r="C2828" s="101"/>
    </row>
    <row r="2829" spans="3:3" x14ac:dyDescent="0.2">
      <c r="C2829" s="101"/>
    </row>
    <row r="2830" spans="3:3" x14ac:dyDescent="0.2">
      <c r="C2830" s="101"/>
    </row>
    <row r="2831" spans="3:3" x14ac:dyDescent="0.2">
      <c r="C2831" s="101"/>
    </row>
    <row r="2832" spans="3:3" x14ac:dyDescent="0.2">
      <c r="C2832" s="101"/>
    </row>
    <row r="2833" spans="3:3" x14ac:dyDescent="0.2">
      <c r="C2833" s="101"/>
    </row>
    <row r="2834" spans="3:3" x14ac:dyDescent="0.2">
      <c r="C2834" s="101"/>
    </row>
    <row r="2835" spans="3:3" x14ac:dyDescent="0.2">
      <c r="C2835" s="101"/>
    </row>
    <row r="2836" spans="3:3" x14ac:dyDescent="0.2">
      <c r="C2836" s="101"/>
    </row>
    <row r="2837" spans="3:3" x14ac:dyDescent="0.2">
      <c r="C2837" s="101"/>
    </row>
    <row r="2838" spans="3:3" x14ac:dyDescent="0.2">
      <c r="C2838" s="101"/>
    </row>
    <row r="2839" spans="3:3" x14ac:dyDescent="0.2">
      <c r="C2839" s="101"/>
    </row>
    <row r="2840" spans="3:3" x14ac:dyDescent="0.2">
      <c r="C2840" s="101"/>
    </row>
    <row r="2841" spans="3:3" x14ac:dyDescent="0.2">
      <c r="C2841" s="101"/>
    </row>
    <row r="2842" spans="3:3" x14ac:dyDescent="0.2">
      <c r="C2842" s="101"/>
    </row>
    <row r="2843" spans="3:3" x14ac:dyDescent="0.2">
      <c r="C2843" s="101"/>
    </row>
    <row r="2844" spans="3:3" x14ac:dyDescent="0.2">
      <c r="C2844" s="101"/>
    </row>
    <row r="2845" spans="3:3" x14ac:dyDescent="0.2">
      <c r="C2845" s="101"/>
    </row>
    <row r="2846" spans="3:3" x14ac:dyDescent="0.2">
      <c r="C2846" s="101"/>
    </row>
    <row r="2847" spans="3:3" x14ac:dyDescent="0.2">
      <c r="C2847" s="101"/>
    </row>
    <row r="2848" spans="3:3" x14ac:dyDescent="0.2">
      <c r="C2848" s="101"/>
    </row>
    <row r="2849" spans="3:3" x14ac:dyDescent="0.2">
      <c r="C2849" s="101"/>
    </row>
    <row r="2850" spans="3:3" x14ac:dyDescent="0.2">
      <c r="C2850" s="101"/>
    </row>
    <row r="2851" spans="3:3" x14ac:dyDescent="0.2">
      <c r="C2851" s="101"/>
    </row>
    <row r="2852" spans="3:3" x14ac:dyDescent="0.2">
      <c r="C2852" s="101"/>
    </row>
    <row r="2853" spans="3:3" x14ac:dyDescent="0.2">
      <c r="C2853" s="101"/>
    </row>
    <row r="2854" spans="3:3" x14ac:dyDescent="0.2">
      <c r="C2854" s="101"/>
    </row>
    <row r="2855" spans="3:3" x14ac:dyDescent="0.2">
      <c r="C2855" s="101"/>
    </row>
    <row r="2856" spans="3:3" x14ac:dyDescent="0.2">
      <c r="C2856" s="101"/>
    </row>
    <row r="2857" spans="3:3" x14ac:dyDescent="0.2">
      <c r="C2857" s="101"/>
    </row>
    <row r="2858" spans="3:3" x14ac:dyDescent="0.2">
      <c r="C2858" s="101"/>
    </row>
    <row r="2859" spans="3:3" x14ac:dyDescent="0.2">
      <c r="C2859" s="101"/>
    </row>
    <row r="2860" spans="3:3" x14ac:dyDescent="0.2">
      <c r="C2860" s="101"/>
    </row>
    <row r="2861" spans="3:3" x14ac:dyDescent="0.2">
      <c r="C2861" s="101"/>
    </row>
    <row r="2862" spans="3:3" x14ac:dyDescent="0.2">
      <c r="C2862" s="101"/>
    </row>
    <row r="2863" spans="3:3" x14ac:dyDescent="0.2">
      <c r="C2863" s="101"/>
    </row>
    <row r="2864" spans="3:3" x14ac:dyDescent="0.2">
      <c r="C2864" s="101"/>
    </row>
    <row r="2865" spans="3:3" x14ac:dyDescent="0.2">
      <c r="C2865" s="101"/>
    </row>
    <row r="2866" spans="3:3" x14ac:dyDescent="0.2">
      <c r="C2866" s="101"/>
    </row>
    <row r="2867" spans="3:3" x14ac:dyDescent="0.2">
      <c r="C2867" s="101"/>
    </row>
    <row r="2868" spans="3:3" x14ac:dyDescent="0.2">
      <c r="C2868" s="101"/>
    </row>
    <row r="2869" spans="3:3" x14ac:dyDescent="0.2">
      <c r="C2869" s="101"/>
    </row>
    <row r="2870" spans="3:3" x14ac:dyDescent="0.2">
      <c r="C2870" s="101"/>
    </row>
    <row r="2871" spans="3:3" x14ac:dyDescent="0.2">
      <c r="C2871" s="101"/>
    </row>
    <row r="2872" spans="3:3" x14ac:dyDescent="0.2">
      <c r="C2872" s="101"/>
    </row>
    <row r="2873" spans="3:3" x14ac:dyDescent="0.2">
      <c r="C2873" s="101"/>
    </row>
    <row r="2874" spans="3:3" x14ac:dyDescent="0.2">
      <c r="C2874" s="101"/>
    </row>
    <row r="2875" spans="3:3" x14ac:dyDescent="0.2">
      <c r="C2875" s="101"/>
    </row>
    <row r="2876" spans="3:3" x14ac:dyDescent="0.2">
      <c r="C2876" s="101"/>
    </row>
    <row r="2877" spans="3:3" x14ac:dyDescent="0.2">
      <c r="C2877" s="101"/>
    </row>
    <row r="2878" spans="3:3" x14ac:dyDescent="0.2">
      <c r="C2878" s="101"/>
    </row>
    <row r="2879" spans="3:3" x14ac:dyDescent="0.2">
      <c r="C2879" s="101"/>
    </row>
    <row r="2880" spans="3:3" x14ac:dyDescent="0.2">
      <c r="C2880" s="101"/>
    </row>
    <row r="2881" spans="3:3" x14ac:dyDescent="0.2">
      <c r="C2881" s="101"/>
    </row>
    <row r="2882" spans="3:3" x14ac:dyDescent="0.2">
      <c r="C2882" s="101"/>
    </row>
    <row r="2883" spans="3:3" x14ac:dyDescent="0.2">
      <c r="C2883" s="101"/>
    </row>
    <row r="2884" spans="3:3" x14ac:dyDescent="0.2">
      <c r="C2884" s="101"/>
    </row>
    <row r="2885" spans="3:3" x14ac:dyDescent="0.2">
      <c r="C2885" s="101"/>
    </row>
    <row r="2886" spans="3:3" x14ac:dyDescent="0.2">
      <c r="C2886" s="101"/>
    </row>
    <row r="2887" spans="3:3" x14ac:dyDescent="0.2">
      <c r="C2887" s="101"/>
    </row>
    <row r="2888" spans="3:3" x14ac:dyDescent="0.2">
      <c r="C2888" s="101"/>
    </row>
    <row r="2889" spans="3:3" x14ac:dyDescent="0.2">
      <c r="C2889" s="101"/>
    </row>
    <row r="2890" spans="3:3" x14ac:dyDescent="0.2">
      <c r="C2890" s="101"/>
    </row>
    <row r="2891" spans="3:3" x14ac:dyDescent="0.2">
      <c r="C2891" s="101"/>
    </row>
    <row r="2892" spans="3:3" x14ac:dyDescent="0.2">
      <c r="C2892" s="101"/>
    </row>
    <row r="2893" spans="3:3" x14ac:dyDescent="0.2">
      <c r="C2893" s="101"/>
    </row>
    <row r="2894" spans="3:3" x14ac:dyDescent="0.2">
      <c r="C2894" s="101"/>
    </row>
    <row r="2895" spans="3:3" x14ac:dyDescent="0.2">
      <c r="C2895" s="101"/>
    </row>
    <row r="2896" spans="3:3" x14ac:dyDescent="0.2">
      <c r="C2896" s="101"/>
    </row>
    <row r="2897" spans="3:3" x14ac:dyDescent="0.2">
      <c r="C2897" s="101"/>
    </row>
    <row r="2898" spans="3:3" x14ac:dyDescent="0.2">
      <c r="C2898" s="101"/>
    </row>
    <row r="2899" spans="3:3" x14ac:dyDescent="0.2">
      <c r="C2899" s="101"/>
    </row>
    <row r="2900" spans="3:3" x14ac:dyDescent="0.2">
      <c r="C2900" s="101"/>
    </row>
    <row r="2901" spans="3:3" x14ac:dyDescent="0.2">
      <c r="C2901" s="101"/>
    </row>
    <row r="2902" spans="3:3" x14ac:dyDescent="0.2">
      <c r="C2902" s="101"/>
    </row>
    <row r="2903" spans="3:3" x14ac:dyDescent="0.2">
      <c r="C2903" s="101"/>
    </row>
    <row r="2904" spans="3:3" x14ac:dyDescent="0.2">
      <c r="C2904" s="101"/>
    </row>
    <row r="2905" spans="3:3" x14ac:dyDescent="0.2">
      <c r="C2905" s="101"/>
    </row>
    <row r="2906" spans="3:3" x14ac:dyDescent="0.2">
      <c r="C2906" s="101"/>
    </row>
    <row r="2907" spans="3:3" x14ac:dyDescent="0.2">
      <c r="C2907" s="101"/>
    </row>
    <row r="2908" spans="3:3" x14ac:dyDescent="0.2">
      <c r="C2908" s="101"/>
    </row>
    <row r="2909" spans="3:3" x14ac:dyDescent="0.2">
      <c r="C2909" s="101"/>
    </row>
    <row r="2910" spans="3:3" x14ac:dyDescent="0.2">
      <c r="C2910" s="101"/>
    </row>
    <row r="2911" spans="3:3" x14ac:dyDescent="0.2">
      <c r="C2911" s="101"/>
    </row>
    <row r="2912" spans="3:3" x14ac:dyDescent="0.2">
      <c r="C2912" s="101"/>
    </row>
    <row r="2913" spans="3:3" x14ac:dyDescent="0.2">
      <c r="C2913" s="101"/>
    </row>
    <row r="2914" spans="3:3" x14ac:dyDescent="0.2">
      <c r="C2914" s="101"/>
    </row>
    <row r="2915" spans="3:3" x14ac:dyDescent="0.2">
      <c r="C2915" s="101"/>
    </row>
    <row r="2916" spans="3:3" x14ac:dyDescent="0.2">
      <c r="C2916" s="101"/>
    </row>
    <row r="2917" spans="3:3" x14ac:dyDescent="0.2">
      <c r="C2917" s="101"/>
    </row>
    <row r="2918" spans="3:3" x14ac:dyDescent="0.2">
      <c r="C2918" s="101"/>
    </row>
    <row r="2919" spans="3:3" x14ac:dyDescent="0.2">
      <c r="C2919" s="101"/>
    </row>
    <row r="2920" spans="3:3" x14ac:dyDescent="0.2">
      <c r="C2920" s="101"/>
    </row>
    <row r="2921" spans="3:3" x14ac:dyDescent="0.2">
      <c r="C2921" s="101"/>
    </row>
    <row r="2922" spans="3:3" x14ac:dyDescent="0.2">
      <c r="C2922" s="101"/>
    </row>
    <row r="2923" spans="3:3" x14ac:dyDescent="0.2">
      <c r="C2923" s="101"/>
    </row>
    <row r="2924" spans="3:3" x14ac:dyDescent="0.2">
      <c r="C2924" s="101"/>
    </row>
    <row r="2925" spans="3:3" x14ac:dyDescent="0.2">
      <c r="C2925" s="101"/>
    </row>
    <row r="2926" spans="3:3" x14ac:dyDescent="0.2">
      <c r="C2926" s="101"/>
    </row>
    <row r="2927" spans="3:3" x14ac:dyDescent="0.2">
      <c r="C2927" s="101"/>
    </row>
    <row r="2928" spans="3:3" x14ac:dyDescent="0.2">
      <c r="C2928" s="101"/>
    </row>
    <row r="2929" spans="3:3" x14ac:dyDescent="0.2">
      <c r="C2929" s="101"/>
    </row>
    <row r="2930" spans="3:3" x14ac:dyDescent="0.2">
      <c r="C2930" s="101"/>
    </row>
    <row r="2931" spans="3:3" x14ac:dyDescent="0.2">
      <c r="C2931" s="101"/>
    </row>
    <row r="2932" spans="3:3" x14ac:dyDescent="0.2">
      <c r="C2932" s="101"/>
    </row>
    <row r="2933" spans="3:3" x14ac:dyDescent="0.2">
      <c r="C2933" s="101"/>
    </row>
    <row r="2934" spans="3:3" x14ac:dyDescent="0.2">
      <c r="C2934" s="101"/>
    </row>
    <row r="2935" spans="3:3" x14ac:dyDescent="0.2">
      <c r="C2935" s="101"/>
    </row>
    <row r="2936" spans="3:3" x14ac:dyDescent="0.2">
      <c r="C2936" s="101"/>
    </row>
    <row r="2937" spans="3:3" x14ac:dyDescent="0.2">
      <c r="C2937" s="101"/>
    </row>
    <row r="2938" spans="3:3" x14ac:dyDescent="0.2">
      <c r="C2938" s="101"/>
    </row>
    <row r="2939" spans="3:3" x14ac:dyDescent="0.2">
      <c r="C2939" s="101"/>
    </row>
    <row r="2940" spans="3:3" x14ac:dyDescent="0.2">
      <c r="C2940" s="101"/>
    </row>
    <row r="2941" spans="3:3" x14ac:dyDescent="0.2">
      <c r="C2941" s="101"/>
    </row>
    <row r="2942" spans="3:3" x14ac:dyDescent="0.2">
      <c r="C2942" s="101"/>
    </row>
    <row r="2943" spans="3:3" x14ac:dyDescent="0.2">
      <c r="C2943" s="101"/>
    </row>
    <row r="2944" spans="3:3" x14ac:dyDescent="0.2">
      <c r="C2944" s="101"/>
    </row>
    <row r="2945" spans="3:3" x14ac:dyDescent="0.2">
      <c r="C2945" s="101"/>
    </row>
    <row r="2946" spans="3:3" x14ac:dyDescent="0.2">
      <c r="C2946" s="101"/>
    </row>
    <row r="2947" spans="3:3" x14ac:dyDescent="0.2">
      <c r="C2947" s="101"/>
    </row>
    <row r="2948" spans="3:3" x14ac:dyDescent="0.2">
      <c r="C2948" s="101"/>
    </row>
    <row r="2949" spans="3:3" x14ac:dyDescent="0.2">
      <c r="C2949" s="101"/>
    </row>
    <row r="2950" spans="3:3" x14ac:dyDescent="0.2">
      <c r="C2950" s="101"/>
    </row>
    <row r="2951" spans="3:3" x14ac:dyDescent="0.2">
      <c r="C2951" s="101"/>
    </row>
    <row r="2952" spans="3:3" x14ac:dyDescent="0.2">
      <c r="C2952" s="101"/>
    </row>
    <row r="2953" spans="3:3" x14ac:dyDescent="0.2">
      <c r="C2953" s="101"/>
    </row>
    <row r="2954" spans="3:3" x14ac:dyDescent="0.2">
      <c r="C2954" s="101"/>
    </row>
    <row r="2955" spans="3:3" x14ac:dyDescent="0.2">
      <c r="C2955" s="101"/>
    </row>
    <row r="2956" spans="3:3" x14ac:dyDescent="0.2">
      <c r="C2956" s="101"/>
    </row>
    <row r="2957" spans="3:3" x14ac:dyDescent="0.2">
      <c r="C2957" s="101"/>
    </row>
    <row r="2958" spans="3:3" x14ac:dyDescent="0.2">
      <c r="C2958" s="101"/>
    </row>
    <row r="2959" spans="3:3" x14ac:dyDescent="0.2">
      <c r="C2959" s="101"/>
    </row>
    <row r="2960" spans="3:3" x14ac:dyDescent="0.2">
      <c r="C2960" s="101"/>
    </row>
    <row r="2961" spans="3:3" x14ac:dyDescent="0.2">
      <c r="C2961" s="101"/>
    </row>
    <row r="2962" spans="3:3" x14ac:dyDescent="0.2">
      <c r="C2962" s="101"/>
    </row>
    <row r="2963" spans="3:3" x14ac:dyDescent="0.2">
      <c r="C2963" s="101"/>
    </row>
    <row r="2964" spans="3:3" x14ac:dyDescent="0.2">
      <c r="C2964" s="101"/>
    </row>
    <row r="2965" spans="3:3" x14ac:dyDescent="0.2">
      <c r="C2965" s="101"/>
    </row>
    <row r="2966" spans="3:3" x14ac:dyDescent="0.2">
      <c r="C2966" s="101"/>
    </row>
    <row r="2967" spans="3:3" x14ac:dyDescent="0.2">
      <c r="C2967" s="101"/>
    </row>
    <row r="2968" spans="3:3" x14ac:dyDescent="0.2">
      <c r="C2968" s="101"/>
    </row>
    <row r="2969" spans="3:3" x14ac:dyDescent="0.2">
      <c r="C2969" s="101"/>
    </row>
    <row r="2970" spans="3:3" x14ac:dyDescent="0.2">
      <c r="C2970" s="101"/>
    </row>
    <row r="2971" spans="3:3" x14ac:dyDescent="0.2">
      <c r="C2971" s="101"/>
    </row>
    <row r="2972" spans="3:3" x14ac:dyDescent="0.2">
      <c r="C2972" s="101"/>
    </row>
    <row r="2973" spans="3:3" x14ac:dyDescent="0.2">
      <c r="C2973" s="101"/>
    </row>
    <row r="2974" spans="3:3" x14ac:dyDescent="0.2">
      <c r="C2974" s="101"/>
    </row>
    <row r="2975" spans="3:3" x14ac:dyDescent="0.2">
      <c r="C2975" s="101"/>
    </row>
    <row r="2976" spans="3:3" x14ac:dyDescent="0.2">
      <c r="C2976" s="101"/>
    </row>
    <row r="2977" spans="3:3" x14ac:dyDescent="0.2">
      <c r="C2977" s="101"/>
    </row>
    <row r="2978" spans="3:3" x14ac:dyDescent="0.2">
      <c r="C2978" s="101"/>
    </row>
    <row r="2979" spans="3:3" x14ac:dyDescent="0.2">
      <c r="C2979" s="101"/>
    </row>
    <row r="2980" spans="3:3" x14ac:dyDescent="0.2">
      <c r="C2980" s="101"/>
    </row>
    <row r="2981" spans="3:3" x14ac:dyDescent="0.2">
      <c r="C2981" s="101"/>
    </row>
    <row r="2982" spans="3:3" x14ac:dyDescent="0.2">
      <c r="C2982" s="101"/>
    </row>
    <row r="2983" spans="3:3" x14ac:dyDescent="0.2">
      <c r="C2983" s="101"/>
    </row>
    <row r="2984" spans="3:3" x14ac:dyDescent="0.2">
      <c r="C2984" s="101"/>
    </row>
    <row r="2985" spans="3:3" x14ac:dyDescent="0.2">
      <c r="C2985" s="101"/>
    </row>
    <row r="2986" spans="3:3" x14ac:dyDescent="0.2">
      <c r="C2986" s="101"/>
    </row>
    <row r="2987" spans="3:3" x14ac:dyDescent="0.2">
      <c r="C2987" s="101"/>
    </row>
    <row r="2988" spans="3:3" x14ac:dyDescent="0.2">
      <c r="C2988" s="101"/>
    </row>
    <row r="2989" spans="3:3" x14ac:dyDescent="0.2">
      <c r="C2989" s="101"/>
    </row>
    <row r="2990" spans="3:3" x14ac:dyDescent="0.2">
      <c r="C2990" s="101"/>
    </row>
    <row r="2991" spans="3:3" x14ac:dyDescent="0.2">
      <c r="C2991" s="101"/>
    </row>
    <row r="2992" spans="3:3" x14ac:dyDescent="0.2">
      <c r="C2992" s="101"/>
    </row>
    <row r="2993" spans="3:3" x14ac:dyDescent="0.2">
      <c r="C2993" s="101"/>
    </row>
    <row r="2994" spans="3:3" x14ac:dyDescent="0.2">
      <c r="C2994" s="101"/>
    </row>
    <row r="2995" spans="3:3" x14ac:dyDescent="0.2">
      <c r="C2995" s="101"/>
    </row>
    <row r="2996" spans="3:3" x14ac:dyDescent="0.2">
      <c r="C2996" s="101"/>
    </row>
    <row r="2997" spans="3:3" x14ac:dyDescent="0.2">
      <c r="C2997" s="101"/>
    </row>
    <row r="2998" spans="3:3" x14ac:dyDescent="0.2">
      <c r="C2998" s="101"/>
    </row>
    <row r="2999" spans="3:3" x14ac:dyDescent="0.2">
      <c r="C2999" s="101"/>
    </row>
    <row r="3000" spans="3:3" x14ac:dyDescent="0.2">
      <c r="C3000" s="101"/>
    </row>
    <row r="3001" spans="3:3" x14ac:dyDescent="0.2">
      <c r="C3001" s="101"/>
    </row>
    <row r="3002" spans="3:3" x14ac:dyDescent="0.2">
      <c r="C3002" s="101"/>
    </row>
    <row r="3003" spans="3:3" x14ac:dyDescent="0.2">
      <c r="C3003" s="101"/>
    </row>
    <row r="3004" spans="3:3" x14ac:dyDescent="0.2">
      <c r="C3004" s="101"/>
    </row>
    <row r="3005" spans="3:3" x14ac:dyDescent="0.2">
      <c r="C3005" s="101"/>
    </row>
    <row r="3006" spans="3:3" x14ac:dyDescent="0.2">
      <c r="C3006" s="101"/>
    </row>
    <row r="3007" spans="3:3" x14ac:dyDescent="0.2">
      <c r="C3007" s="101"/>
    </row>
    <row r="3008" spans="3:3" x14ac:dyDescent="0.2">
      <c r="C3008" s="101"/>
    </row>
    <row r="3009" spans="3:3" x14ac:dyDescent="0.2">
      <c r="C3009" s="101"/>
    </row>
    <row r="3010" spans="3:3" x14ac:dyDescent="0.2">
      <c r="C3010" s="101"/>
    </row>
    <row r="3011" spans="3:3" x14ac:dyDescent="0.2">
      <c r="C3011" s="101"/>
    </row>
    <row r="3012" spans="3:3" x14ac:dyDescent="0.2">
      <c r="C3012" s="101"/>
    </row>
    <row r="3013" spans="3:3" x14ac:dyDescent="0.2">
      <c r="C3013" s="101"/>
    </row>
    <row r="3014" spans="3:3" x14ac:dyDescent="0.2">
      <c r="C3014" s="101"/>
    </row>
    <row r="3015" spans="3:3" x14ac:dyDescent="0.2">
      <c r="C3015" s="101"/>
    </row>
    <row r="3016" spans="3:3" x14ac:dyDescent="0.2">
      <c r="C3016" s="101"/>
    </row>
    <row r="3017" spans="3:3" x14ac:dyDescent="0.2">
      <c r="C3017" s="101"/>
    </row>
    <row r="3018" spans="3:3" x14ac:dyDescent="0.2">
      <c r="C3018" s="101"/>
    </row>
    <row r="3019" spans="3:3" x14ac:dyDescent="0.2">
      <c r="C3019" s="101"/>
    </row>
    <row r="3020" spans="3:3" x14ac:dyDescent="0.2">
      <c r="C3020" s="101"/>
    </row>
    <row r="3021" spans="3:3" x14ac:dyDescent="0.2">
      <c r="C3021" s="101"/>
    </row>
    <row r="3022" spans="3:3" x14ac:dyDescent="0.2">
      <c r="C3022" s="101"/>
    </row>
    <row r="3023" spans="3:3" x14ac:dyDescent="0.2">
      <c r="C3023" s="101"/>
    </row>
    <row r="3024" spans="3:3" x14ac:dyDescent="0.2">
      <c r="C3024" s="101"/>
    </row>
    <row r="3025" spans="3:3" x14ac:dyDescent="0.2">
      <c r="C3025" s="101"/>
    </row>
    <row r="3026" spans="3:3" x14ac:dyDescent="0.2">
      <c r="C3026" s="101"/>
    </row>
    <row r="3027" spans="3:3" x14ac:dyDescent="0.2">
      <c r="C3027" s="101"/>
    </row>
    <row r="3028" spans="3:3" x14ac:dyDescent="0.2">
      <c r="C3028" s="101"/>
    </row>
    <row r="3029" spans="3:3" x14ac:dyDescent="0.2">
      <c r="C3029" s="101"/>
    </row>
    <row r="3030" spans="3:3" x14ac:dyDescent="0.2">
      <c r="C3030" s="101"/>
    </row>
    <row r="3031" spans="3:3" x14ac:dyDescent="0.2">
      <c r="C3031" s="101"/>
    </row>
    <row r="3032" spans="3:3" x14ac:dyDescent="0.2">
      <c r="C3032" s="101"/>
    </row>
    <row r="3033" spans="3:3" x14ac:dyDescent="0.2">
      <c r="C3033" s="101"/>
    </row>
    <row r="3034" spans="3:3" x14ac:dyDescent="0.2">
      <c r="C3034" s="101"/>
    </row>
    <row r="3035" spans="3:3" x14ac:dyDescent="0.2">
      <c r="C3035" s="101"/>
    </row>
    <row r="3036" spans="3:3" x14ac:dyDescent="0.2">
      <c r="C3036" s="101"/>
    </row>
    <row r="3037" spans="3:3" x14ac:dyDescent="0.2">
      <c r="C3037" s="101"/>
    </row>
    <row r="3038" spans="3:3" x14ac:dyDescent="0.2">
      <c r="C3038" s="101"/>
    </row>
    <row r="3039" spans="3:3" x14ac:dyDescent="0.2">
      <c r="C3039" s="101"/>
    </row>
    <row r="3040" spans="3:3" x14ac:dyDescent="0.2">
      <c r="C3040" s="101"/>
    </row>
    <row r="3041" spans="3:3" x14ac:dyDescent="0.2">
      <c r="C3041" s="101"/>
    </row>
    <row r="3042" spans="3:3" x14ac:dyDescent="0.2">
      <c r="C3042" s="101"/>
    </row>
    <row r="3043" spans="3:3" x14ac:dyDescent="0.2">
      <c r="C3043" s="101"/>
    </row>
    <row r="3044" spans="3:3" x14ac:dyDescent="0.2">
      <c r="C3044" s="101"/>
    </row>
    <row r="3045" spans="3:3" x14ac:dyDescent="0.2">
      <c r="C3045" s="101"/>
    </row>
    <row r="3046" spans="3:3" x14ac:dyDescent="0.2">
      <c r="C3046" s="101"/>
    </row>
    <row r="3047" spans="3:3" x14ac:dyDescent="0.2">
      <c r="C3047" s="101"/>
    </row>
    <row r="3048" spans="3:3" x14ac:dyDescent="0.2">
      <c r="C3048" s="101"/>
    </row>
    <row r="3049" spans="3:3" x14ac:dyDescent="0.2">
      <c r="C3049" s="101"/>
    </row>
    <row r="3050" spans="3:3" x14ac:dyDescent="0.2">
      <c r="C3050" s="101"/>
    </row>
    <row r="3051" spans="3:3" x14ac:dyDescent="0.2">
      <c r="C3051" s="101"/>
    </row>
    <row r="3052" spans="3:3" x14ac:dyDescent="0.2">
      <c r="C3052" s="101"/>
    </row>
    <row r="3053" spans="3:3" x14ac:dyDescent="0.2">
      <c r="C3053" s="101"/>
    </row>
    <row r="3054" spans="3:3" x14ac:dyDescent="0.2">
      <c r="C3054" s="101"/>
    </row>
    <row r="3055" spans="3:3" x14ac:dyDescent="0.2">
      <c r="C3055" s="101"/>
    </row>
    <row r="3056" spans="3:3" x14ac:dyDescent="0.2">
      <c r="C3056" s="101"/>
    </row>
    <row r="3057" spans="3:3" x14ac:dyDescent="0.2">
      <c r="C3057" s="101"/>
    </row>
    <row r="3058" spans="3:3" x14ac:dyDescent="0.2">
      <c r="C3058" s="101"/>
    </row>
    <row r="3059" spans="3:3" x14ac:dyDescent="0.2">
      <c r="C3059" s="101"/>
    </row>
    <row r="3060" spans="3:3" x14ac:dyDescent="0.2">
      <c r="C3060" s="101"/>
    </row>
    <row r="3061" spans="3:3" x14ac:dyDescent="0.2">
      <c r="C3061" s="101"/>
    </row>
    <row r="3062" spans="3:3" x14ac:dyDescent="0.2">
      <c r="C3062" s="101"/>
    </row>
    <row r="3063" spans="3:3" x14ac:dyDescent="0.2">
      <c r="C3063" s="101"/>
    </row>
    <row r="3064" spans="3:3" x14ac:dyDescent="0.2">
      <c r="C3064" s="101"/>
    </row>
    <row r="3065" spans="3:3" x14ac:dyDescent="0.2">
      <c r="C3065" s="101"/>
    </row>
    <row r="3066" spans="3:3" x14ac:dyDescent="0.2">
      <c r="C3066" s="101"/>
    </row>
    <row r="3067" spans="3:3" x14ac:dyDescent="0.2">
      <c r="C3067" s="101"/>
    </row>
    <row r="3068" spans="3:3" x14ac:dyDescent="0.2">
      <c r="C3068" s="101"/>
    </row>
    <row r="3069" spans="3:3" x14ac:dyDescent="0.2">
      <c r="C3069" s="101"/>
    </row>
    <row r="3070" spans="3:3" x14ac:dyDescent="0.2">
      <c r="C3070" s="101"/>
    </row>
    <row r="3071" spans="3:3" x14ac:dyDescent="0.2">
      <c r="C3071" s="101"/>
    </row>
    <row r="3072" spans="3:3" x14ac:dyDescent="0.2">
      <c r="C3072" s="101"/>
    </row>
    <row r="3073" spans="3:3" x14ac:dyDescent="0.2">
      <c r="C3073" s="101"/>
    </row>
    <row r="3074" spans="3:3" x14ac:dyDescent="0.2">
      <c r="C3074" s="101"/>
    </row>
    <row r="3075" spans="3:3" x14ac:dyDescent="0.2">
      <c r="C3075" s="101"/>
    </row>
    <row r="3076" spans="3:3" x14ac:dyDescent="0.2">
      <c r="C3076" s="101"/>
    </row>
    <row r="3077" spans="3:3" x14ac:dyDescent="0.2">
      <c r="C3077" s="101"/>
    </row>
    <row r="3078" spans="3:3" x14ac:dyDescent="0.2">
      <c r="C3078" s="101"/>
    </row>
    <row r="3079" spans="3:3" x14ac:dyDescent="0.2">
      <c r="C3079" s="101"/>
    </row>
    <row r="3080" spans="3:3" x14ac:dyDescent="0.2">
      <c r="C3080" s="101"/>
    </row>
    <row r="3081" spans="3:3" x14ac:dyDescent="0.2">
      <c r="C3081" s="101"/>
    </row>
    <row r="3082" spans="3:3" x14ac:dyDescent="0.2">
      <c r="C3082" s="101"/>
    </row>
    <row r="3083" spans="3:3" x14ac:dyDescent="0.2">
      <c r="C3083" s="101"/>
    </row>
    <row r="3084" spans="3:3" x14ac:dyDescent="0.2">
      <c r="C3084" s="101"/>
    </row>
    <row r="3085" spans="3:3" x14ac:dyDescent="0.2">
      <c r="C3085" s="101"/>
    </row>
    <row r="3086" spans="3:3" x14ac:dyDescent="0.2">
      <c r="C3086" s="101"/>
    </row>
    <row r="3087" spans="3:3" x14ac:dyDescent="0.2">
      <c r="C3087" s="101"/>
    </row>
    <row r="3088" spans="3:3" x14ac:dyDescent="0.2">
      <c r="C3088" s="101"/>
    </row>
    <row r="3089" spans="3:3" x14ac:dyDescent="0.2">
      <c r="C3089" s="101"/>
    </row>
    <row r="3090" spans="3:3" x14ac:dyDescent="0.2">
      <c r="C3090" s="101"/>
    </row>
    <row r="3091" spans="3:3" x14ac:dyDescent="0.2">
      <c r="C3091" s="101"/>
    </row>
    <row r="3092" spans="3:3" x14ac:dyDescent="0.2">
      <c r="C3092" s="101"/>
    </row>
    <row r="3093" spans="3:3" x14ac:dyDescent="0.2">
      <c r="C3093" s="101"/>
    </row>
    <row r="3094" spans="3:3" x14ac:dyDescent="0.2">
      <c r="C3094" s="101"/>
    </row>
    <row r="3095" spans="3:3" x14ac:dyDescent="0.2">
      <c r="C3095" s="101"/>
    </row>
    <row r="3096" spans="3:3" x14ac:dyDescent="0.2">
      <c r="C3096" s="101"/>
    </row>
    <row r="3097" spans="3:3" x14ac:dyDescent="0.2">
      <c r="C3097" s="101"/>
    </row>
    <row r="3098" spans="3:3" x14ac:dyDescent="0.2">
      <c r="C3098" s="101"/>
    </row>
    <row r="3099" spans="3:3" x14ac:dyDescent="0.2">
      <c r="C3099" s="101"/>
    </row>
    <row r="3100" spans="3:3" x14ac:dyDescent="0.2">
      <c r="C3100" s="101"/>
    </row>
    <row r="3101" spans="3:3" x14ac:dyDescent="0.2">
      <c r="C3101" s="101"/>
    </row>
    <row r="3102" spans="3:3" x14ac:dyDescent="0.2">
      <c r="C3102" s="101"/>
    </row>
    <row r="3103" spans="3:3" x14ac:dyDescent="0.2">
      <c r="C3103" s="101"/>
    </row>
    <row r="3104" spans="3:3" x14ac:dyDescent="0.2">
      <c r="C3104" s="101"/>
    </row>
    <row r="3105" spans="3:3" x14ac:dyDescent="0.2">
      <c r="C3105" s="101"/>
    </row>
    <row r="3106" spans="3:3" x14ac:dyDescent="0.2">
      <c r="C3106" s="101"/>
    </row>
    <row r="3107" spans="3:3" x14ac:dyDescent="0.2">
      <c r="C3107" s="101"/>
    </row>
    <row r="3108" spans="3:3" x14ac:dyDescent="0.2">
      <c r="C3108" s="101"/>
    </row>
    <row r="3109" spans="3:3" x14ac:dyDescent="0.2">
      <c r="C3109" s="101"/>
    </row>
    <row r="3110" spans="3:3" x14ac:dyDescent="0.2">
      <c r="C3110" s="101"/>
    </row>
    <row r="3111" spans="3:3" x14ac:dyDescent="0.2">
      <c r="C3111" s="101"/>
    </row>
    <row r="3112" spans="3:3" x14ac:dyDescent="0.2">
      <c r="C3112" s="101"/>
    </row>
    <row r="3113" spans="3:3" x14ac:dyDescent="0.2">
      <c r="C3113" s="101"/>
    </row>
    <row r="3114" spans="3:3" x14ac:dyDescent="0.2">
      <c r="C3114" s="101"/>
    </row>
    <row r="3115" spans="3:3" x14ac:dyDescent="0.2">
      <c r="C3115" s="101"/>
    </row>
    <row r="3116" spans="3:3" x14ac:dyDescent="0.2">
      <c r="C3116" s="101"/>
    </row>
    <row r="3117" spans="3:3" x14ac:dyDescent="0.2">
      <c r="C3117" s="101"/>
    </row>
    <row r="3118" spans="3:3" x14ac:dyDescent="0.2">
      <c r="C3118" s="101"/>
    </row>
    <row r="3119" spans="3:3" x14ac:dyDescent="0.2">
      <c r="C3119" s="101"/>
    </row>
    <row r="3120" spans="3:3" x14ac:dyDescent="0.2">
      <c r="C3120" s="101"/>
    </row>
    <row r="3121" spans="3:3" x14ac:dyDescent="0.2">
      <c r="C3121" s="101"/>
    </row>
    <row r="3122" spans="3:3" x14ac:dyDescent="0.2">
      <c r="C3122" s="101"/>
    </row>
    <row r="3123" spans="3:3" x14ac:dyDescent="0.2">
      <c r="C3123" s="101"/>
    </row>
    <row r="3124" spans="3:3" x14ac:dyDescent="0.2">
      <c r="C3124" s="101"/>
    </row>
    <row r="3125" spans="3:3" x14ac:dyDescent="0.2">
      <c r="C3125" s="101"/>
    </row>
    <row r="3126" spans="3:3" x14ac:dyDescent="0.2">
      <c r="C3126" s="101"/>
    </row>
    <row r="3127" spans="3:3" x14ac:dyDescent="0.2">
      <c r="C3127" s="101"/>
    </row>
    <row r="3128" spans="3:3" x14ac:dyDescent="0.2">
      <c r="C3128" s="101"/>
    </row>
    <row r="3129" spans="3:3" x14ac:dyDescent="0.2">
      <c r="C3129" s="101"/>
    </row>
    <row r="3130" spans="3:3" x14ac:dyDescent="0.2">
      <c r="C3130" s="101"/>
    </row>
    <row r="3131" spans="3:3" x14ac:dyDescent="0.2">
      <c r="C3131" s="101"/>
    </row>
    <row r="3132" spans="3:3" x14ac:dyDescent="0.2">
      <c r="C3132" s="101"/>
    </row>
    <row r="3133" spans="3:3" x14ac:dyDescent="0.2">
      <c r="C3133" s="101"/>
    </row>
    <row r="3134" spans="3:3" x14ac:dyDescent="0.2">
      <c r="C3134" s="101"/>
    </row>
    <row r="3135" spans="3:3" x14ac:dyDescent="0.2">
      <c r="C3135" s="101"/>
    </row>
    <row r="3136" spans="3:3" x14ac:dyDescent="0.2">
      <c r="C3136" s="101"/>
    </row>
    <row r="3137" spans="3:3" x14ac:dyDescent="0.2">
      <c r="C3137" s="101"/>
    </row>
    <row r="3138" spans="3:3" x14ac:dyDescent="0.2">
      <c r="C3138" s="101"/>
    </row>
    <row r="3139" spans="3:3" x14ac:dyDescent="0.2">
      <c r="C3139" s="101"/>
    </row>
    <row r="3140" spans="3:3" x14ac:dyDescent="0.2">
      <c r="C3140" s="101"/>
    </row>
    <row r="3141" spans="3:3" x14ac:dyDescent="0.2">
      <c r="C3141" s="101"/>
    </row>
    <row r="3142" spans="3:3" x14ac:dyDescent="0.2">
      <c r="C3142" s="101"/>
    </row>
    <row r="3143" spans="3:3" x14ac:dyDescent="0.2">
      <c r="C3143" s="101"/>
    </row>
    <row r="3144" spans="3:3" x14ac:dyDescent="0.2">
      <c r="C3144" s="101"/>
    </row>
    <row r="3145" spans="3:3" x14ac:dyDescent="0.2">
      <c r="C3145" s="101"/>
    </row>
    <row r="3146" spans="3:3" x14ac:dyDescent="0.2">
      <c r="C3146" s="101"/>
    </row>
    <row r="3147" spans="3:3" x14ac:dyDescent="0.2">
      <c r="C3147" s="101"/>
    </row>
    <row r="3148" spans="3:3" x14ac:dyDescent="0.2">
      <c r="C3148" s="101"/>
    </row>
    <row r="3149" spans="3:3" x14ac:dyDescent="0.2">
      <c r="C3149" s="101"/>
    </row>
    <row r="3150" spans="3:3" x14ac:dyDescent="0.2">
      <c r="C3150" s="101"/>
    </row>
    <row r="3151" spans="3:3" x14ac:dyDescent="0.2">
      <c r="C3151" s="101"/>
    </row>
    <row r="3152" spans="3:3" x14ac:dyDescent="0.2">
      <c r="C3152" s="101"/>
    </row>
    <row r="3153" spans="3:3" x14ac:dyDescent="0.2">
      <c r="C3153" s="101"/>
    </row>
    <row r="3154" spans="3:3" x14ac:dyDescent="0.2">
      <c r="C3154" s="101"/>
    </row>
    <row r="3155" spans="3:3" x14ac:dyDescent="0.2">
      <c r="C3155" s="101"/>
    </row>
    <row r="3156" spans="3:3" x14ac:dyDescent="0.2">
      <c r="C3156" s="101"/>
    </row>
    <row r="3157" spans="3:3" x14ac:dyDescent="0.2">
      <c r="C3157" s="101"/>
    </row>
    <row r="3158" spans="3:3" x14ac:dyDescent="0.2">
      <c r="C3158" s="101"/>
    </row>
    <row r="3159" spans="3:3" x14ac:dyDescent="0.2">
      <c r="C3159" s="101"/>
    </row>
    <row r="3160" spans="3:3" x14ac:dyDescent="0.2">
      <c r="C3160" s="101"/>
    </row>
    <row r="3161" spans="3:3" x14ac:dyDescent="0.2">
      <c r="C3161" s="101"/>
    </row>
    <row r="3162" spans="3:3" x14ac:dyDescent="0.2">
      <c r="C3162" s="101"/>
    </row>
    <row r="3163" spans="3:3" x14ac:dyDescent="0.2">
      <c r="C3163" s="101"/>
    </row>
    <row r="3164" spans="3:3" x14ac:dyDescent="0.2">
      <c r="C3164" s="101"/>
    </row>
    <row r="3165" spans="3:3" x14ac:dyDescent="0.2">
      <c r="C3165" s="101"/>
    </row>
    <row r="3166" spans="3:3" x14ac:dyDescent="0.2">
      <c r="C3166" s="101"/>
    </row>
    <row r="3167" spans="3:3" x14ac:dyDescent="0.2">
      <c r="C3167" s="101"/>
    </row>
    <row r="3168" spans="3:3" x14ac:dyDescent="0.2">
      <c r="C3168" s="101"/>
    </row>
    <row r="3169" spans="3:3" x14ac:dyDescent="0.2">
      <c r="C3169" s="101"/>
    </row>
    <row r="3170" spans="3:3" x14ac:dyDescent="0.2">
      <c r="C3170" s="101"/>
    </row>
    <row r="3171" spans="3:3" x14ac:dyDescent="0.2">
      <c r="C3171" s="101"/>
    </row>
    <row r="3172" spans="3:3" x14ac:dyDescent="0.2">
      <c r="C3172" s="101"/>
    </row>
    <row r="3173" spans="3:3" x14ac:dyDescent="0.2">
      <c r="C3173" s="101"/>
    </row>
    <row r="3174" spans="3:3" x14ac:dyDescent="0.2">
      <c r="C3174" s="101"/>
    </row>
    <row r="3175" spans="3:3" x14ac:dyDescent="0.2">
      <c r="C3175" s="101"/>
    </row>
    <row r="3176" spans="3:3" x14ac:dyDescent="0.2">
      <c r="C3176" s="101"/>
    </row>
    <row r="3177" spans="3:3" x14ac:dyDescent="0.2">
      <c r="C3177" s="101"/>
    </row>
    <row r="3178" spans="3:3" x14ac:dyDescent="0.2">
      <c r="C3178" s="101"/>
    </row>
    <row r="3179" spans="3:3" x14ac:dyDescent="0.2">
      <c r="C3179" s="101"/>
    </row>
    <row r="3180" spans="3:3" x14ac:dyDescent="0.2">
      <c r="C3180" s="101"/>
    </row>
    <row r="3181" spans="3:3" x14ac:dyDescent="0.2">
      <c r="C3181" s="101"/>
    </row>
    <row r="3182" spans="3:3" x14ac:dyDescent="0.2">
      <c r="C3182" s="101"/>
    </row>
    <row r="3183" spans="3:3" x14ac:dyDescent="0.2">
      <c r="C3183" s="101"/>
    </row>
    <row r="3184" spans="3:3" x14ac:dyDescent="0.2">
      <c r="C3184" s="101"/>
    </row>
    <row r="3185" spans="3:3" x14ac:dyDescent="0.2">
      <c r="C3185" s="101"/>
    </row>
    <row r="3186" spans="3:3" x14ac:dyDescent="0.2">
      <c r="C3186" s="101"/>
    </row>
    <row r="3187" spans="3:3" x14ac:dyDescent="0.2">
      <c r="C3187" s="101"/>
    </row>
    <row r="3188" spans="3:3" x14ac:dyDescent="0.2">
      <c r="C3188" s="101"/>
    </row>
    <row r="3189" spans="3:3" x14ac:dyDescent="0.2">
      <c r="C3189" s="101"/>
    </row>
    <row r="3190" spans="3:3" x14ac:dyDescent="0.2">
      <c r="C3190" s="101"/>
    </row>
    <row r="3191" spans="3:3" x14ac:dyDescent="0.2">
      <c r="C3191" s="101"/>
    </row>
    <row r="3192" spans="3:3" x14ac:dyDescent="0.2">
      <c r="C3192" s="101"/>
    </row>
    <row r="3193" spans="3:3" x14ac:dyDescent="0.2">
      <c r="C3193" s="101"/>
    </row>
    <row r="3194" spans="3:3" x14ac:dyDescent="0.2">
      <c r="C3194" s="101"/>
    </row>
    <row r="3195" spans="3:3" x14ac:dyDescent="0.2">
      <c r="C3195" s="101"/>
    </row>
    <row r="3196" spans="3:3" x14ac:dyDescent="0.2">
      <c r="C3196" s="101"/>
    </row>
    <row r="3197" spans="3:3" x14ac:dyDescent="0.2">
      <c r="C3197" s="101"/>
    </row>
    <row r="3198" spans="3:3" x14ac:dyDescent="0.2">
      <c r="C3198" s="101"/>
    </row>
    <row r="3199" spans="3:3" x14ac:dyDescent="0.2">
      <c r="C3199" s="101"/>
    </row>
    <row r="3200" spans="3:3" x14ac:dyDescent="0.2">
      <c r="C3200" s="101"/>
    </row>
    <row r="3201" spans="3:3" x14ac:dyDescent="0.2">
      <c r="C3201" s="101"/>
    </row>
    <row r="3202" spans="3:3" x14ac:dyDescent="0.2">
      <c r="C3202" s="101"/>
    </row>
    <row r="3203" spans="3:3" x14ac:dyDescent="0.2">
      <c r="C3203" s="101"/>
    </row>
    <row r="3204" spans="3:3" x14ac:dyDescent="0.2">
      <c r="C3204" s="101"/>
    </row>
    <row r="3205" spans="3:3" x14ac:dyDescent="0.2">
      <c r="C3205" s="101"/>
    </row>
    <row r="3206" spans="3:3" x14ac:dyDescent="0.2">
      <c r="C3206" s="101"/>
    </row>
    <row r="3207" spans="3:3" x14ac:dyDescent="0.2">
      <c r="C3207" s="101"/>
    </row>
    <row r="3208" spans="3:3" x14ac:dyDescent="0.2">
      <c r="C3208" s="101"/>
    </row>
    <row r="3209" spans="3:3" x14ac:dyDescent="0.2">
      <c r="C3209" s="101"/>
    </row>
    <row r="3210" spans="3:3" x14ac:dyDescent="0.2">
      <c r="C3210" s="101"/>
    </row>
    <row r="3211" spans="3:3" x14ac:dyDescent="0.2">
      <c r="C3211" s="101"/>
    </row>
    <row r="3212" spans="3:3" x14ac:dyDescent="0.2">
      <c r="C3212" s="101"/>
    </row>
    <row r="3213" spans="3:3" x14ac:dyDescent="0.2">
      <c r="C3213" s="101"/>
    </row>
    <row r="3214" spans="3:3" x14ac:dyDescent="0.2">
      <c r="C3214" s="101"/>
    </row>
    <row r="3215" spans="3:3" x14ac:dyDescent="0.2">
      <c r="C3215" s="101"/>
    </row>
    <row r="3216" spans="3:3" x14ac:dyDescent="0.2">
      <c r="C3216" s="101"/>
    </row>
    <row r="3217" spans="3:3" x14ac:dyDescent="0.2">
      <c r="C3217" s="101"/>
    </row>
    <row r="3218" spans="3:3" x14ac:dyDescent="0.2">
      <c r="C3218" s="101"/>
    </row>
    <row r="3219" spans="3:3" x14ac:dyDescent="0.2">
      <c r="C3219" s="101"/>
    </row>
    <row r="3220" spans="3:3" x14ac:dyDescent="0.2">
      <c r="C3220" s="101"/>
    </row>
    <row r="3221" spans="3:3" x14ac:dyDescent="0.2">
      <c r="C3221" s="101"/>
    </row>
    <row r="3222" spans="3:3" x14ac:dyDescent="0.2">
      <c r="C3222" s="101"/>
    </row>
    <row r="3223" spans="3:3" x14ac:dyDescent="0.2">
      <c r="C3223" s="101"/>
    </row>
    <row r="3224" spans="3:3" x14ac:dyDescent="0.2">
      <c r="C3224" s="101"/>
    </row>
    <row r="3225" spans="3:3" x14ac:dyDescent="0.2">
      <c r="C3225" s="101"/>
    </row>
    <row r="3226" spans="3:3" x14ac:dyDescent="0.2">
      <c r="C3226" s="101"/>
    </row>
    <row r="3227" spans="3:3" x14ac:dyDescent="0.2">
      <c r="C3227" s="101"/>
    </row>
    <row r="3228" spans="3:3" x14ac:dyDescent="0.2">
      <c r="C3228" s="101"/>
    </row>
    <row r="3229" spans="3:3" x14ac:dyDescent="0.2">
      <c r="C3229" s="101"/>
    </row>
    <row r="3230" spans="3:3" x14ac:dyDescent="0.2">
      <c r="C3230" s="101"/>
    </row>
    <row r="3231" spans="3:3" x14ac:dyDescent="0.2">
      <c r="C3231" s="101"/>
    </row>
    <row r="3232" spans="3:3" x14ac:dyDescent="0.2">
      <c r="C3232" s="101"/>
    </row>
    <row r="3233" spans="3:3" x14ac:dyDescent="0.2">
      <c r="C3233" s="101"/>
    </row>
    <row r="3234" spans="3:3" x14ac:dyDescent="0.2">
      <c r="C3234" s="101"/>
    </row>
    <row r="3235" spans="3:3" x14ac:dyDescent="0.2">
      <c r="C3235" s="101"/>
    </row>
    <row r="3236" spans="3:3" x14ac:dyDescent="0.2">
      <c r="C3236" s="101"/>
    </row>
    <row r="3237" spans="3:3" x14ac:dyDescent="0.2">
      <c r="C3237" s="101"/>
    </row>
    <row r="3238" spans="3:3" x14ac:dyDescent="0.2">
      <c r="C3238" s="101"/>
    </row>
    <row r="3239" spans="3:3" x14ac:dyDescent="0.2">
      <c r="C3239" s="101"/>
    </row>
    <row r="3240" spans="3:3" x14ac:dyDescent="0.2">
      <c r="C3240" s="101"/>
    </row>
    <row r="3241" spans="3:3" x14ac:dyDescent="0.2">
      <c r="C3241" s="101"/>
    </row>
    <row r="3242" spans="3:3" x14ac:dyDescent="0.2">
      <c r="C3242" s="101"/>
    </row>
    <row r="3243" spans="3:3" x14ac:dyDescent="0.2">
      <c r="C3243" s="101"/>
    </row>
    <row r="3244" spans="3:3" x14ac:dyDescent="0.2">
      <c r="C3244" s="101"/>
    </row>
    <row r="3245" spans="3:3" x14ac:dyDescent="0.2">
      <c r="C3245" s="101"/>
    </row>
    <row r="3246" spans="3:3" x14ac:dyDescent="0.2">
      <c r="C3246" s="101"/>
    </row>
    <row r="3247" spans="3:3" x14ac:dyDescent="0.2">
      <c r="C3247" s="101"/>
    </row>
    <row r="3248" spans="3:3" x14ac:dyDescent="0.2">
      <c r="C3248" s="101"/>
    </row>
    <row r="3249" spans="3:3" x14ac:dyDescent="0.2">
      <c r="C3249" s="101"/>
    </row>
    <row r="3250" spans="3:3" x14ac:dyDescent="0.2">
      <c r="C3250" s="101"/>
    </row>
    <row r="3251" spans="3:3" x14ac:dyDescent="0.2">
      <c r="C3251" s="101"/>
    </row>
    <row r="3252" spans="3:3" x14ac:dyDescent="0.2">
      <c r="C3252" s="101"/>
    </row>
    <row r="3253" spans="3:3" x14ac:dyDescent="0.2">
      <c r="C3253" s="101"/>
    </row>
    <row r="3254" spans="3:3" x14ac:dyDescent="0.2">
      <c r="C3254" s="101"/>
    </row>
    <row r="3255" spans="3:3" x14ac:dyDescent="0.2">
      <c r="C3255" s="101"/>
    </row>
    <row r="3256" spans="3:3" x14ac:dyDescent="0.2">
      <c r="C3256" s="101"/>
    </row>
    <row r="3257" spans="3:3" x14ac:dyDescent="0.2">
      <c r="C3257" s="101"/>
    </row>
    <row r="3258" spans="3:3" x14ac:dyDescent="0.2">
      <c r="C3258" s="101"/>
    </row>
    <row r="3259" spans="3:3" x14ac:dyDescent="0.2">
      <c r="C3259" s="101"/>
    </row>
    <row r="3260" spans="3:3" x14ac:dyDescent="0.2">
      <c r="C3260" s="101"/>
    </row>
    <row r="3261" spans="3:3" x14ac:dyDescent="0.2">
      <c r="C3261" s="101"/>
    </row>
    <row r="3262" spans="3:3" x14ac:dyDescent="0.2">
      <c r="C3262" s="101"/>
    </row>
    <row r="3263" spans="3:3" x14ac:dyDescent="0.2">
      <c r="C3263" s="101"/>
    </row>
    <row r="3264" spans="3:3" x14ac:dyDescent="0.2">
      <c r="C3264" s="101"/>
    </row>
    <row r="3265" spans="3:3" x14ac:dyDescent="0.2">
      <c r="C3265" s="101"/>
    </row>
    <row r="3266" spans="3:3" x14ac:dyDescent="0.2">
      <c r="C3266" s="101"/>
    </row>
    <row r="3267" spans="3:3" x14ac:dyDescent="0.2">
      <c r="C3267" s="101"/>
    </row>
    <row r="3268" spans="3:3" x14ac:dyDescent="0.2">
      <c r="C3268" s="101"/>
    </row>
    <row r="3269" spans="3:3" x14ac:dyDescent="0.2">
      <c r="C3269" s="101"/>
    </row>
    <row r="3270" spans="3:3" x14ac:dyDescent="0.2">
      <c r="C3270" s="101"/>
    </row>
    <row r="3271" spans="3:3" x14ac:dyDescent="0.2">
      <c r="C3271" s="101"/>
    </row>
    <row r="3272" spans="3:3" x14ac:dyDescent="0.2">
      <c r="C3272" s="101"/>
    </row>
    <row r="3273" spans="3:3" x14ac:dyDescent="0.2">
      <c r="C3273" s="101"/>
    </row>
    <row r="3274" spans="3:3" x14ac:dyDescent="0.2">
      <c r="C3274" s="101"/>
    </row>
    <row r="3275" spans="3:3" x14ac:dyDescent="0.2">
      <c r="C3275" s="101"/>
    </row>
    <row r="3276" spans="3:3" x14ac:dyDescent="0.2">
      <c r="C3276" s="101"/>
    </row>
    <row r="3277" spans="3:3" x14ac:dyDescent="0.2">
      <c r="C3277" s="101"/>
    </row>
    <row r="3278" spans="3:3" x14ac:dyDescent="0.2">
      <c r="C3278" s="101"/>
    </row>
    <row r="3279" spans="3:3" x14ac:dyDescent="0.2">
      <c r="C3279" s="101"/>
    </row>
    <row r="3280" spans="3:3" x14ac:dyDescent="0.2">
      <c r="C3280" s="101"/>
    </row>
    <row r="3281" spans="3:3" x14ac:dyDescent="0.2">
      <c r="C3281" s="101"/>
    </row>
    <row r="3282" spans="3:3" x14ac:dyDescent="0.2">
      <c r="C3282" s="101"/>
    </row>
    <row r="3283" spans="3:3" x14ac:dyDescent="0.2">
      <c r="C3283" s="101"/>
    </row>
    <row r="3284" spans="3:3" x14ac:dyDescent="0.2">
      <c r="C3284" s="101"/>
    </row>
    <row r="3285" spans="3:3" x14ac:dyDescent="0.2">
      <c r="C3285" s="101"/>
    </row>
    <row r="3286" spans="3:3" x14ac:dyDescent="0.2">
      <c r="C3286" s="101"/>
    </row>
    <row r="3287" spans="3:3" x14ac:dyDescent="0.2">
      <c r="C3287" s="101"/>
    </row>
    <row r="3288" spans="3:3" x14ac:dyDescent="0.2">
      <c r="C3288" s="101"/>
    </row>
    <row r="3289" spans="3:3" x14ac:dyDescent="0.2">
      <c r="C3289" s="101"/>
    </row>
    <row r="3290" spans="3:3" x14ac:dyDescent="0.2">
      <c r="C3290" s="101"/>
    </row>
    <row r="3291" spans="3:3" x14ac:dyDescent="0.2">
      <c r="C3291" s="101"/>
    </row>
    <row r="3292" spans="3:3" x14ac:dyDescent="0.2">
      <c r="C3292" s="101"/>
    </row>
    <row r="3293" spans="3:3" x14ac:dyDescent="0.2">
      <c r="C3293" s="101"/>
    </row>
    <row r="3294" spans="3:3" x14ac:dyDescent="0.2">
      <c r="C3294" s="101"/>
    </row>
    <row r="3295" spans="3:3" x14ac:dyDescent="0.2">
      <c r="C3295" s="101"/>
    </row>
    <row r="3296" spans="3:3" x14ac:dyDescent="0.2">
      <c r="C3296" s="101"/>
    </row>
    <row r="3297" spans="3:3" x14ac:dyDescent="0.2">
      <c r="C3297" s="101"/>
    </row>
    <row r="3298" spans="3:3" x14ac:dyDescent="0.2">
      <c r="C3298" s="101"/>
    </row>
    <row r="3299" spans="3:3" x14ac:dyDescent="0.2">
      <c r="C3299" s="101"/>
    </row>
    <row r="3300" spans="3:3" x14ac:dyDescent="0.2">
      <c r="C3300" s="101"/>
    </row>
    <row r="3301" spans="3:3" x14ac:dyDescent="0.2">
      <c r="C3301" s="101"/>
    </row>
    <row r="3302" spans="3:3" x14ac:dyDescent="0.2">
      <c r="C3302" s="101"/>
    </row>
    <row r="3303" spans="3:3" x14ac:dyDescent="0.2">
      <c r="C3303" s="101"/>
    </row>
    <row r="3304" spans="3:3" x14ac:dyDescent="0.2">
      <c r="C3304" s="101"/>
    </row>
    <row r="3305" spans="3:3" x14ac:dyDescent="0.2">
      <c r="C3305" s="101"/>
    </row>
    <row r="3306" spans="3:3" x14ac:dyDescent="0.2">
      <c r="C3306" s="101"/>
    </row>
    <row r="3307" spans="3:3" x14ac:dyDescent="0.2">
      <c r="C3307" s="101"/>
    </row>
    <row r="3308" spans="3:3" x14ac:dyDescent="0.2">
      <c r="C3308" s="101"/>
    </row>
    <row r="3309" spans="3:3" x14ac:dyDescent="0.2">
      <c r="C3309" s="101"/>
    </row>
    <row r="3310" spans="3:3" x14ac:dyDescent="0.2">
      <c r="C3310" s="101"/>
    </row>
    <row r="3311" spans="3:3" x14ac:dyDescent="0.2">
      <c r="C3311" s="101"/>
    </row>
    <row r="3312" spans="3:3" x14ac:dyDescent="0.2">
      <c r="C3312" s="101"/>
    </row>
    <row r="3313" spans="3:3" x14ac:dyDescent="0.2">
      <c r="C3313" s="101"/>
    </row>
    <row r="3314" spans="3:3" x14ac:dyDescent="0.2">
      <c r="C3314" s="101"/>
    </row>
    <row r="3315" spans="3:3" x14ac:dyDescent="0.2">
      <c r="C3315" s="101"/>
    </row>
    <row r="3316" spans="3:3" x14ac:dyDescent="0.2">
      <c r="C3316" s="101"/>
    </row>
    <row r="3317" spans="3:3" x14ac:dyDescent="0.2">
      <c r="C3317" s="101"/>
    </row>
    <row r="3318" spans="3:3" x14ac:dyDescent="0.2">
      <c r="C3318" s="101"/>
    </row>
    <row r="3319" spans="3:3" x14ac:dyDescent="0.2">
      <c r="C3319" s="101"/>
    </row>
    <row r="3320" spans="3:3" x14ac:dyDescent="0.2">
      <c r="C3320" s="101"/>
    </row>
    <row r="3321" spans="3:3" x14ac:dyDescent="0.2">
      <c r="C3321" s="101"/>
    </row>
    <row r="3322" spans="3:3" x14ac:dyDescent="0.2">
      <c r="C3322" s="101"/>
    </row>
    <row r="3323" spans="3:3" x14ac:dyDescent="0.2">
      <c r="C3323" s="101"/>
    </row>
    <row r="3324" spans="3:3" x14ac:dyDescent="0.2">
      <c r="C3324" s="101"/>
    </row>
    <row r="3325" spans="3:3" x14ac:dyDescent="0.2">
      <c r="C3325" s="101"/>
    </row>
    <row r="3326" spans="3:3" x14ac:dyDescent="0.2">
      <c r="C3326" s="101"/>
    </row>
    <row r="3327" spans="3:3" x14ac:dyDescent="0.2">
      <c r="C3327" s="101"/>
    </row>
    <row r="3328" spans="3:3" x14ac:dyDescent="0.2">
      <c r="C3328" s="101"/>
    </row>
    <row r="3329" spans="3:3" x14ac:dyDescent="0.2">
      <c r="C3329" s="101"/>
    </row>
    <row r="3330" spans="3:3" x14ac:dyDescent="0.2">
      <c r="C3330" s="101"/>
    </row>
    <row r="3331" spans="3:3" x14ac:dyDescent="0.2">
      <c r="C3331" s="101"/>
    </row>
    <row r="3332" spans="3:3" x14ac:dyDescent="0.2">
      <c r="C3332" s="101"/>
    </row>
    <row r="3333" spans="3:3" x14ac:dyDescent="0.2">
      <c r="C3333" s="101"/>
    </row>
    <row r="3334" spans="3:3" x14ac:dyDescent="0.2">
      <c r="C3334" s="101"/>
    </row>
    <row r="3335" spans="3:3" x14ac:dyDescent="0.2">
      <c r="C3335" s="101"/>
    </row>
    <row r="3336" spans="3:3" x14ac:dyDescent="0.2">
      <c r="C3336" s="101"/>
    </row>
    <row r="3337" spans="3:3" x14ac:dyDescent="0.2">
      <c r="C3337" s="101"/>
    </row>
    <row r="3338" spans="3:3" x14ac:dyDescent="0.2">
      <c r="C3338" s="101"/>
    </row>
    <row r="3339" spans="3:3" x14ac:dyDescent="0.2">
      <c r="C3339" s="101"/>
    </row>
    <row r="3340" spans="3:3" x14ac:dyDescent="0.2">
      <c r="C3340" s="101"/>
    </row>
    <row r="3341" spans="3:3" x14ac:dyDescent="0.2">
      <c r="C3341" s="101"/>
    </row>
    <row r="3342" spans="3:3" x14ac:dyDescent="0.2">
      <c r="C3342" s="101"/>
    </row>
    <row r="3343" spans="3:3" x14ac:dyDescent="0.2">
      <c r="C3343" s="101"/>
    </row>
    <row r="3344" spans="3:3" x14ac:dyDescent="0.2">
      <c r="C3344" s="101"/>
    </row>
    <row r="3345" spans="3:3" x14ac:dyDescent="0.2">
      <c r="C3345" s="101"/>
    </row>
    <row r="3346" spans="3:3" x14ac:dyDescent="0.2">
      <c r="C3346" s="101"/>
    </row>
    <row r="3347" spans="3:3" x14ac:dyDescent="0.2">
      <c r="C3347" s="101"/>
    </row>
    <row r="3348" spans="3:3" x14ac:dyDescent="0.2">
      <c r="C3348" s="101"/>
    </row>
    <row r="3349" spans="3:3" x14ac:dyDescent="0.2">
      <c r="C3349" s="101"/>
    </row>
    <row r="3350" spans="3:3" x14ac:dyDescent="0.2">
      <c r="C3350" s="101"/>
    </row>
    <row r="3351" spans="3:3" x14ac:dyDescent="0.2">
      <c r="C3351" s="101"/>
    </row>
    <row r="3352" spans="3:3" x14ac:dyDescent="0.2">
      <c r="C3352" s="101"/>
    </row>
    <row r="3353" spans="3:3" x14ac:dyDescent="0.2">
      <c r="C3353" s="101"/>
    </row>
    <row r="3354" spans="3:3" x14ac:dyDescent="0.2">
      <c r="C3354" s="101"/>
    </row>
    <row r="3355" spans="3:3" x14ac:dyDescent="0.2">
      <c r="C3355" s="101"/>
    </row>
    <row r="3356" spans="3:3" x14ac:dyDescent="0.2">
      <c r="C3356" s="101"/>
    </row>
    <row r="3357" spans="3:3" x14ac:dyDescent="0.2">
      <c r="C3357" s="101"/>
    </row>
    <row r="3358" spans="3:3" x14ac:dyDescent="0.2">
      <c r="C3358" s="101"/>
    </row>
    <row r="3359" spans="3:3" x14ac:dyDescent="0.2">
      <c r="C3359" s="101"/>
    </row>
    <row r="3360" spans="3:3" x14ac:dyDescent="0.2">
      <c r="C3360" s="101"/>
    </row>
    <row r="3361" spans="3:3" x14ac:dyDescent="0.2">
      <c r="C3361" s="101"/>
    </row>
    <row r="3362" spans="3:3" x14ac:dyDescent="0.2">
      <c r="C3362" s="101"/>
    </row>
    <row r="3363" spans="3:3" x14ac:dyDescent="0.2">
      <c r="C3363" s="101"/>
    </row>
    <row r="3364" spans="3:3" x14ac:dyDescent="0.2">
      <c r="C3364" s="101"/>
    </row>
    <row r="3365" spans="3:3" x14ac:dyDescent="0.2">
      <c r="C3365" s="101"/>
    </row>
    <row r="3366" spans="3:3" x14ac:dyDescent="0.2">
      <c r="C3366" s="101"/>
    </row>
    <row r="3367" spans="3:3" x14ac:dyDescent="0.2">
      <c r="C3367" s="101"/>
    </row>
    <row r="3368" spans="3:3" x14ac:dyDescent="0.2">
      <c r="C3368" s="101"/>
    </row>
    <row r="3369" spans="3:3" x14ac:dyDescent="0.2">
      <c r="C3369" s="101"/>
    </row>
    <row r="3370" spans="3:3" x14ac:dyDescent="0.2">
      <c r="C3370" s="101"/>
    </row>
    <row r="3371" spans="3:3" x14ac:dyDescent="0.2">
      <c r="C3371" s="101"/>
    </row>
    <row r="3372" spans="3:3" x14ac:dyDescent="0.2">
      <c r="C3372" s="101"/>
    </row>
    <row r="3373" spans="3:3" x14ac:dyDescent="0.2">
      <c r="C3373" s="101"/>
    </row>
    <row r="3374" spans="3:3" x14ac:dyDescent="0.2">
      <c r="C3374" s="101"/>
    </row>
    <row r="3375" spans="3:3" x14ac:dyDescent="0.2">
      <c r="C3375" s="101"/>
    </row>
    <row r="3376" spans="3:3" x14ac:dyDescent="0.2">
      <c r="C3376" s="101"/>
    </row>
    <row r="3377" spans="3:3" x14ac:dyDescent="0.2">
      <c r="C3377" s="101"/>
    </row>
    <row r="3378" spans="3:3" x14ac:dyDescent="0.2">
      <c r="C3378" s="101"/>
    </row>
    <row r="3379" spans="3:3" x14ac:dyDescent="0.2">
      <c r="C3379" s="101"/>
    </row>
    <row r="3380" spans="3:3" x14ac:dyDescent="0.2">
      <c r="C3380" s="101"/>
    </row>
    <row r="3381" spans="3:3" x14ac:dyDescent="0.2">
      <c r="C3381" s="101"/>
    </row>
    <row r="3382" spans="3:3" x14ac:dyDescent="0.2">
      <c r="C3382" s="101"/>
    </row>
    <row r="3383" spans="3:3" x14ac:dyDescent="0.2">
      <c r="C3383" s="101"/>
    </row>
    <row r="3384" spans="3:3" x14ac:dyDescent="0.2">
      <c r="C3384" s="101"/>
    </row>
    <row r="3385" spans="3:3" x14ac:dyDescent="0.2">
      <c r="C3385" s="101"/>
    </row>
    <row r="3386" spans="3:3" x14ac:dyDescent="0.2">
      <c r="C3386" s="101"/>
    </row>
    <row r="3387" spans="3:3" x14ac:dyDescent="0.2">
      <c r="C3387" s="101"/>
    </row>
    <row r="3388" spans="3:3" x14ac:dyDescent="0.2">
      <c r="C3388" s="101"/>
    </row>
    <row r="3389" spans="3:3" x14ac:dyDescent="0.2">
      <c r="C3389" s="101"/>
    </row>
    <row r="3390" spans="3:3" x14ac:dyDescent="0.2">
      <c r="C3390" s="101"/>
    </row>
    <row r="3391" spans="3:3" x14ac:dyDescent="0.2">
      <c r="C3391" s="101"/>
    </row>
    <row r="3392" spans="3:3" x14ac:dyDescent="0.2">
      <c r="C3392" s="101"/>
    </row>
    <row r="3393" spans="3:3" x14ac:dyDescent="0.2">
      <c r="C3393" s="101"/>
    </row>
    <row r="3394" spans="3:3" x14ac:dyDescent="0.2">
      <c r="C3394" s="101"/>
    </row>
    <row r="3395" spans="3:3" x14ac:dyDescent="0.2">
      <c r="C3395" s="101"/>
    </row>
    <row r="3396" spans="3:3" x14ac:dyDescent="0.2">
      <c r="C3396" s="101"/>
    </row>
    <row r="3397" spans="3:3" x14ac:dyDescent="0.2">
      <c r="C3397" s="101"/>
    </row>
    <row r="3398" spans="3:3" x14ac:dyDescent="0.2">
      <c r="C3398" s="101"/>
    </row>
    <row r="3399" spans="3:3" x14ac:dyDescent="0.2">
      <c r="C3399" s="101"/>
    </row>
    <row r="3400" spans="3:3" x14ac:dyDescent="0.2">
      <c r="C3400" s="101"/>
    </row>
    <row r="3401" spans="3:3" x14ac:dyDescent="0.2">
      <c r="C3401" s="101"/>
    </row>
    <row r="3402" spans="3:3" x14ac:dyDescent="0.2">
      <c r="C3402" s="101"/>
    </row>
    <row r="3403" spans="3:3" x14ac:dyDescent="0.2">
      <c r="C3403" s="101"/>
    </row>
    <row r="3404" spans="3:3" x14ac:dyDescent="0.2">
      <c r="C3404" s="101"/>
    </row>
    <row r="3405" spans="3:3" x14ac:dyDescent="0.2">
      <c r="C3405" s="101"/>
    </row>
    <row r="3406" spans="3:3" x14ac:dyDescent="0.2">
      <c r="C3406" s="101"/>
    </row>
    <row r="3407" spans="3:3" x14ac:dyDescent="0.2">
      <c r="C3407" s="101"/>
    </row>
    <row r="3408" spans="3:3" x14ac:dyDescent="0.2">
      <c r="C3408" s="101"/>
    </row>
    <row r="3409" spans="3:3" x14ac:dyDescent="0.2">
      <c r="C3409" s="101"/>
    </row>
    <row r="3410" spans="3:3" x14ac:dyDescent="0.2">
      <c r="C3410" s="101"/>
    </row>
    <row r="3411" spans="3:3" x14ac:dyDescent="0.2">
      <c r="C3411" s="101"/>
    </row>
    <row r="3412" spans="3:3" x14ac:dyDescent="0.2">
      <c r="C3412" s="101"/>
    </row>
    <row r="3413" spans="3:3" x14ac:dyDescent="0.2">
      <c r="C3413" s="101"/>
    </row>
    <row r="3414" spans="3:3" x14ac:dyDescent="0.2">
      <c r="C3414" s="101"/>
    </row>
    <row r="3415" spans="3:3" x14ac:dyDescent="0.2">
      <c r="C3415" s="101"/>
    </row>
    <row r="3416" spans="3:3" x14ac:dyDescent="0.2">
      <c r="C3416" s="101"/>
    </row>
    <row r="3417" spans="3:3" x14ac:dyDescent="0.2">
      <c r="C3417" s="101"/>
    </row>
    <row r="3418" spans="3:3" x14ac:dyDescent="0.2">
      <c r="C3418" s="101"/>
    </row>
    <row r="3419" spans="3:3" x14ac:dyDescent="0.2">
      <c r="C3419" s="101"/>
    </row>
    <row r="3420" spans="3:3" x14ac:dyDescent="0.2">
      <c r="C3420" s="101"/>
    </row>
    <row r="3421" spans="3:3" x14ac:dyDescent="0.2">
      <c r="C3421" s="101"/>
    </row>
    <row r="3422" spans="3:3" x14ac:dyDescent="0.2">
      <c r="C3422" s="101"/>
    </row>
    <row r="3423" spans="3:3" x14ac:dyDescent="0.2">
      <c r="C3423" s="101"/>
    </row>
    <row r="3424" spans="3:3" x14ac:dyDescent="0.2">
      <c r="C3424" s="101"/>
    </row>
    <row r="3425" spans="3:3" x14ac:dyDescent="0.2">
      <c r="C3425" s="101"/>
    </row>
    <row r="3426" spans="3:3" x14ac:dyDescent="0.2">
      <c r="C3426" s="101"/>
    </row>
    <row r="3427" spans="3:3" x14ac:dyDescent="0.2">
      <c r="C3427" s="101"/>
    </row>
    <row r="3428" spans="3:3" x14ac:dyDescent="0.2">
      <c r="C3428" s="101"/>
    </row>
    <row r="3429" spans="3:3" x14ac:dyDescent="0.2">
      <c r="C3429" s="101"/>
    </row>
    <row r="3430" spans="3:3" x14ac:dyDescent="0.2">
      <c r="C3430" s="101"/>
    </row>
    <row r="3431" spans="3:3" x14ac:dyDescent="0.2">
      <c r="C3431" s="101"/>
    </row>
    <row r="3432" spans="3:3" x14ac:dyDescent="0.2">
      <c r="C3432" s="101"/>
    </row>
    <row r="3433" spans="3:3" x14ac:dyDescent="0.2">
      <c r="C3433" s="101"/>
    </row>
    <row r="3434" spans="3:3" x14ac:dyDescent="0.2">
      <c r="C3434" s="101"/>
    </row>
    <row r="3435" spans="3:3" x14ac:dyDescent="0.2">
      <c r="C3435" s="101"/>
    </row>
    <row r="3436" spans="3:3" x14ac:dyDescent="0.2">
      <c r="C3436" s="101"/>
    </row>
    <row r="3437" spans="3:3" x14ac:dyDescent="0.2">
      <c r="C3437" s="101"/>
    </row>
    <row r="3438" spans="3:3" x14ac:dyDescent="0.2">
      <c r="C3438" s="101"/>
    </row>
    <row r="3439" spans="3:3" x14ac:dyDescent="0.2">
      <c r="C3439" s="101"/>
    </row>
    <row r="3440" spans="3:3" x14ac:dyDescent="0.2">
      <c r="C3440" s="101"/>
    </row>
    <row r="3441" spans="3:3" x14ac:dyDescent="0.2">
      <c r="C3441" s="101"/>
    </row>
    <row r="3442" spans="3:3" x14ac:dyDescent="0.2">
      <c r="C3442" s="101"/>
    </row>
    <row r="3443" spans="3:3" x14ac:dyDescent="0.2">
      <c r="C3443" s="101"/>
    </row>
    <row r="3444" spans="3:3" x14ac:dyDescent="0.2">
      <c r="C3444" s="101"/>
    </row>
    <row r="3445" spans="3:3" x14ac:dyDescent="0.2">
      <c r="C3445" s="101"/>
    </row>
    <row r="3446" spans="3:3" x14ac:dyDescent="0.2">
      <c r="C3446" s="101"/>
    </row>
    <row r="3447" spans="3:3" x14ac:dyDescent="0.2">
      <c r="C3447" s="101"/>
    </row>
    <row r="3448" spans="3:3" x14ac:dyDescent="0.2">
      <c r="C3448" s="101"/>
    </row>
    <row r="3449" spans="3:3" x14ac:dyDescent="0.2">
      <c r="C3449" s="101"/>
    </row>
    <row r="3450" spans="3:3" x14ac:dyDescent="0.2">
      <c r="C3450" s="101"/>
    </row>
    <row r="3451" spans="3:3" x14ac:dyDescent="0.2">
      <c r="C3451" s="101"/>
    </row>
    <row r="3452" spans="3:3" x14ac:dyDescent="0.2">
      <c r="C3452" s="101"/>
    </row>
    <row r="3453" spans="3:3" x14ac:dyDescent="0.2">
      <c r="C3453" s="101"/>
    </row>
    <row r="3454" spans="3:3" x14ac:dyDescent="0.2">
      <c r="C3454" s="101"/>
    </row>
    <row r="3455" spans="3:3" x14ac:dyDescent="0.2">
      <c r="C3455" s="101"/>
    </row>
    <row r="3456" spans="3:3" x14ac:dyDescent="0.2">
      <c r="C3456" s="101"/>
    </row>
    <row r="3457" spans="3:3" x14ac:dyDescent="0.2">
      <c r="C3457" s="101"/>
    </row>
    <row r="3458" spans="3:3" x14ac:dyDescent="0.2">
      <c r="C3458" s="101"/>
    </row>
    <row r="3459" spans="3:3" x14ac:dyDescent="0.2">
      <c r="C3459" s="101"/>
    </row>
    <row r="3460" spans="3:3" x14ac:dyDescent="0.2">
      <c r="C3460" s="101"/>
    </row>
    <row r="3461" spans="3:3" x14ac:dyDescent="0.2">
      <c r="C3461" s="101"/>
    </row>
    <row r="3462" spans="3:3" x14ac:dyDescent="0.2">
      <c r="C3462" s="101"/>
    </row>
    <row r="3463" spans="3:3" x14ac:dyDescent="0.2">
      <c r="C3463" s="101"/>
    </row>
    <row r="3464" spans="3:3" x14ac:dyDescent="0.2">
      <c r="C3464" s="101"/>
    </row>
    <row r="3465" spans="3:3" x14ac:dyDescent="0.2">
      <c r="C3465" s="101"/>
    </row>
    <row r="3466" spans="3:3" x14ac:dyDescent="0.2">
      <c r="C3466" s="101"/>
    </row>
    <row r="3467" spans="3:3" x14ac:dyDescent="0.2">
      <c r="C3467" s="101"/>
    </row>
    <row r="3468" spans="3:3" x14ac:dyDescent="0.2">
      <c r="C3468" s="101"/>
    </row>
    <row r="3469" spans="3:3" x14ac:dyDescent="0.2">
      <c r="C3469" s="101"/>
    </row>
    <row r="3470" spans="3:3" x14ac:dyDescent="0.2">
      <c r="C3470" s="101"/>
    </row>
    <row r="3471" spans="3:3" x14ac:dyDescent="0.2">
      <c r="C3471" s="101"/>
    </row>
    <row r="3472" spans="3:3" x14ac:dyDescent="0.2">
      <c r="C3472" s="101"/>
    </row>
    <row r="3473" spans="3:3" x14ac:dyDescent="0.2">
      <c r="C3473" s="101"/>
    </row>
    <row r="3474" spans="3:3" x14ac:dyDescent="0.2">
      <c r="C3474" s="101"/>
    </row>
    <row r="3475" spans="3:3" x14ac:dyDescent="0.2">
      <c r="C3475" s="101"/>
    </row>
    <row r="3476" spans="3:3" x14ac:dyDescent="0.2">
      <c r="C3476" s="101"/>
    </row>
    <row r="3477" spans="3:3" x14ac:dyDescent="0.2">
      <c r="C3477" s="101"/>
    </row>
    <row r="3478" spans="3:3" x14ac:dyDescent="0.2">
      <c r="C3478" s="101"/>
    </row>
    <row r="3479" spans="3:3" x14ac:dyDescent="0.2">
      <c r="C3479" s="101"/>
    </row>
    <row r="3480" spans="3:3" x14ac:dyDescent="0.2">
      <c r="C3480" s="101"/>
    </row>
    <row r="3481" spans="3:3" x14ac:dyDescent="0.2">
      <c r="C3481" s="101"/>
    </row>
    <row r="3482" spans="3:3" x14ac:dyDescent="0.2">
      <c r="C3482" s="101"/>
    </row>
    <row r="3483" spans="3:3" x14ac:dyDescent="0.2">
      <c r="C3483" s="101"/>
    </row>
    <row r="3484" spans="3:3" x14ac:dyDescent="0.2">
      <c r="C3484" s="101"/>
    </row>
    <row r="3485" spans="3:3" x14ac:dyDescent="0.2">
      <c r="C3485" s="101"/>
    </row>
    <row r="3486" spans="3:3" x14ac:dyDescent="0.2">
      <c r="C3486" s="101"/>
    </row>
    <row r="3487" spans="3:3" x14ac:dyDescent="0.2">
      <c r="C3487" s="101"/>
    </row>
    <row r="3488" spans="3:3" x14ac:dyDescent="0.2">
      <c r="C3488" s="101"/>
    </row>
    <row r="3489" spans="3:3" x14ac:dyDescent="0.2">
      <c r="C3489" s="101"/>
    </row>
    <row r="3490" spans="3:3" x14ac:dyDescent="0.2">
      <c r="C3490" s="101"/>
    </row>
    <row r="3491" spans="3:3" x14ac:dyDescent="0.2">
      <c r="C3491" s="101"/>
    </row>
    <row r="3492" spans="3:3" x14ac:dyDescent="0.2">
      <c r="C3492" s="101"/>
    </row>
    <row r="3493" spans="3:3" x14ac:dyDescent="0.2">
      <c r="C3493" s="101"/>
    </row>
    <row r="3494" spans="3:3" x14ac:dyDescent="0.2">
      <c r="C3494" s="101"/>
    </row>
    <row r="3495" spans="3:3" x14ac:dyDescent="0.2">
      <c r="C3495" s="101"/>
    </row>
    <row r="3496" spans="3:3" x14ac:dyDescent="0.2">
      <c r="C3496" s="101"/>
    </row>
    <row r="3497" spans="3:3" x14ac:dyDescent="0.2">
      <c r="C3497" s="101"/>
    </row>
    <row r="3498" spans="3:3" x14ac:dyDescent="0.2">
      <c r="C3498" s="101"/>
    </row>
    <row r="3499" spans="3:3" x14ac:dyDescent="0.2">
      <c r="C3499" s="101"/>
    </row>
    <row r="3500" spans="3:3" x14ac:dyDescent="0.2">
      <c r="C3500" s="101"/>
    </row>
    <row r="3501" spans="3:3" x14ac:dyDescent="0.2">
      <c r="C3501" s="101"/>
    </row>
    <row r="3502" spans="3:3" x14ac:dyDescent="0.2">
      <c r="C3502" s="101"/>
    </row>
    <row r="3503" spans="3:3" x14ac:dyDescent="0.2">
      <c r="C3503" s="101"/>
    </row>
    <row r="3504" spans="3:3" x14ac:dyDescent="0.2">
      <c r="C3504" s="101"/>
    </row>
    <row r="3505" spans="3:3" x14ac:dyDescent="0.2">
      <c r="C3505" s="101"/>
    </row>
    <row r="3506" spans="3:3" x14ac:dyDescent="0.2">
      <c r="C3506" s="101"/>
    </row>
    <row r="3507" spans="3:3" x14ac:dyDescent="0.2">
      <c r="C3507" s="101"/>
    </row>
    <row r="3508" spans="3:3" x14ac:dyDescent="0.2">
      <c r="C3508" s="101"/>
    </row>
    <row r="3509" spans="3:3" x14ac:dyDescent="0.2">
      <c r="C3509" s="101"/>
    </row>
    <row r="3510" spans="3:3" x14ac:dyDescent="0.2">
      <c r="C3510" s="101"/>
    </row>
    <row r="3511" spans="3:3" x14ac:dyDescent="0.2">
      <c r="C3511" s="101"/>
    </row>
    <row r="3512" spans="3:3" x14ac:dyDescent="0.2">
      <c r="C3512" s="101"/>
    </row>
    <row r="3513" spans="3:3" x14ac:dyDescent="0.2">
      <c r="C3513" s="101"/>
    </row>
    <row r="3514" spans="3:3" x14ac:dyDescent="0.2">
      <c r="C3514" s="101"/>
    </row>
    <row r="3515" spans="3:3" x14ac:dyDescent="0.2">
      <c r="C3515" s="101"/>
    </row>
    <row r="3516" spans="3:3" x14ac:dyDescent="0.2">
      <c r="C3516" s="101"/>
    </row>
    <row r="3517" spans="3:3" x14ac:dyDescent="0.2">
      <c r="C3517" s="101"/>
    </row>
    <row r="3518" spans="3:3" x14ac:dyDescent="0.2">
      <c r="C3518" s="101"/>
    </row>
    <row r="3519" spans="3:3" x14ac:dyDescent="0.2">
      <c r="C3519" s="101"/>
    </row>
    <row r="3520" spans="3:3" x14ac:dyDescent="0.2">
      <c r="C3520" s="101"/>
    </row>
    <row r="3521" spans="3:3" x14ac:dyDescent="0.2">
      <c r="C3521" s="101"/>
    </row>
    <row r="3522" spans="3:3" x14ac:dyDescent="0.2">
      <c r="C3522" s="101"/>
    </row>
    <row r="3523" spans="3:3" x14ac:dyDescent="0.2">
      <c r="C3523" s="101"/>
    </row>
    <row r="3524" spans="3:3" x14ac:dyDescent="0.2">
      <c r="C3524" s="101"/>
    </row>
    <row r="3525" spans="3:3" x14ac:dyDescent="0.2">
      <c r="C3525" s="101"/>
    </row>
    <row r="3526" spans="3:3" x14ac:dyDescent="0.2">
      <c r="C3526" s="101"/>
    </row>
    <row r="3527" spans="3:3" x14ac:dyDescent="0.2">
      <c r="C3527" s="101"/>
    </row>
    <row r="3528" spans="3:3" x14ac:dyDescent="0.2">
      <c r="C3528" s="101"/>
    </row>
    <row r="3529" spans="3:3" x14ac:dyDescent="0.2">
      <c r="C3529" s="101"/>
    </row>
    <row r="3530" spans="3:3" x14ac:dyDescent="0.2">
      <c r="C3530" s="101"/>
    </row>
    <row r="3531" spans="3:3" x14ac:dyDescent="0.2">
      <c r="C3531" s="101"/>
    </row>
    <row r="3532" spans="3:3" x14ac:dyDescent="0.2">
      <c r="C3532" s="101"/>
    </row>
    <row r="3533" spans="3:3" x14ac:dyDescent="0.2">
      <c r="C3533" s="101"/>
    </row>
    <row r="3534" spans="3:3" x14ac:dyDescent="0.2">
      <c r="C3534" s="101"/>
    </row>
    <row r="3535" spans="3:3" x14ac:dyDescent="0.2">
      <c r="C3535" s="101"/>
    </row>
    <row r="3536" spans="3:3" x14ac:dyDescent="0.2">
      <c r="C3536" s="101"/>
    </row>
    <row r="3537" spans="3:3" x14ac:dyDescent="0.2">
      <c r="C3537" s="101"/>
    </row>
    <row r="3538" spans="3:3" x14ac:dyDescent="0.2">
      <c r="C3538" s="101"/>
    </row>
    <row r="3539" spans="3:3" x14ac:dyDescent="0.2">
      <c r="C3539" s="101"/>
    </row>
    <row r="3540" spans="3:3" x14ac:dyDescent="0.2">
      <c r="C3540" s="101"/>
    </row>
    <row r="3541" spans="3:3" x14ac:dyDescent="0.2">
      <c r="C3541" s="101"/>
    </row>
    <row r="3542" spans="3:3" x14ac:dyDescent="0.2">
      <c r="C3542" s="101"/>
    </row>
    <row r="3543" spans="3:3" x14ac:dyDescent="0.2">
      <c r="C3543" s="101"/>
    </row>
    <row r="3544" spans="3:3" x14ac:dyDescent="0.2">
      <c r="C3544" s="101"/>
    </row>
    <row r="3545" spans="3:3" x14ac:dyDescent="0.2">
      <c r="C3545" s="101"/>
    </row>
    <row r="3546" spans="3:3" x14ac:dyDescent="0.2">
      <c r="C3546" s="101"/>
    </row>
    <row r="3547" spans="3:3" x14ac:dyDescent="0.2">
      <c r="C3547" s="101"/>
    </row>
    <row r="3548" spans="3:3" x14ac:dyDescent="0.2">
      <c r="C3548" s="101"/>
    </row>
    <row r="3549" spans="3:3" x14ac:dyDescent="0.2">
      <c r="C3549" s="101"/>
    </row>
    <row r="3550" spans="3:3" x14ac:dyDescent="0.2">
      <c r="C3550" s="101"/>
    </row>
    <row r="3551" spans="3:3" x14ac:dyDescent="0.2">
      <c r="C3551" s="101"/>
    </row>
    <row r="3552" spans="3:3" x14ac:dyDescent="0.2">
      <c r="C3552" s="101"/>
    </row>
    <row r="3553" spans="3:3" x14ac:dyDescent="0.2">
      <c r="C3553" s="101"/>
    </row>
    <row r="3554" spans="3:3" x14ac:dyDescent="0.2">
      <c r="C3554" s="101"/>
    </row>
    <row r="3555" spans="3:3" x14ac:dyDescent="0.2">
      <c r="C3555" s="101"/>
    </row>
    <row r="3556" spans="3:3" x14ac:dyDescent="0.2">
      <c r="C3556" s="101"/>
    </row>
    <row r="3557" spans="3:3" x14ac:dyDescent="0.2">
      <c r="C3557" s="101"/>
    </row>
    <row r="3558" spans="3:3" x14ac:dyDescent="0.2">
      <c r="C3558" s="101"/>
    </row>
    <row r="3559" spans="3:3" x14ac:dyDescent="0.2">
      <c r="C3559" s="101"/>
    </row>
    <row r="3560" spans="3:3" x14ac:dyDescent="0.2">
      <c r="C3560" s="101"/>
    </row>
    <row r="3561" spans="3:3" x14ac:dyDescent="0.2">
      <c r="C3561" s="101"/>
    </row>
    <row r="3562" spans="3:3" x14ac:dyDescent="0.2">
      <c r="C3562" s="101"/>
    </row>
    <row r="3563" spans="3:3" x14ac:dyDescent="0.2">
      <c r="C3563" s="101"/>
    </row>
    <row r="3564" spans="3:3" x14ac:dyDescent="0.2">
      <c r="C3564" s="101"/>
    </row>
    <row r="3565" spans="3:3" x14ac:dyDescent="0.2">
      <c r="C3565" s="101"/>
    </row>
    <row r="3566" spans="3:3" x14ac:dyDescent="0.2">
      <c r="C3566" s="101"/>
    </row>
    <row r="3567" spans="3:3" x14ac:dyDescent="0.2">
      <c r="C3567" s="101"/>
    </row>
    <row r="3568" spans="3:3" x14ac:dyDescent="0.2">
      <c r="C3568" s="101"/>
    </row>
    <row r="3569" spans="3:3" x14ac:dyDescent="0.2">
      <c r="C3569" s="101"/>
    </row>
    <row r="3570" spans="3:3" x14ac:dyDescent="0.2">
      <c r="C3570" s="101"/>
    </row>
    <row r="3571" spans="3:3" x14ac:dyDescent="0.2">
      <c r="C3571" s="101"/>
    </row>
    <row r="3572" spans="3:3" x14ac:dyDescent="0.2">
      <c r="C3572" s="101"/>
    </row>
    <row r="3573" spans="3:3" x14ac:dyDescent="0.2">
      <c r="C3573" s="101"/>
    </row>
    <row r="3574" spans="3:3" x14ac:dyDescent="0.2">
      <c r="C3574" s="101"/>
    </row>
    <row r="3575" spans="3:3" x14ac:dyDescent="0.2">
      <c r="C3575" s="101"/>
    </row>
    <row r="3576" spans="3:3" x14ac:dyDescent="0.2">
      <c r="C3576" s="101"/>
    </row>
    <row r="3577" spans="3:3" x14ac:dyDescent="0.2">
      <c r="C3577" s="101"/>
    </row>
    <row r="3578" spans="3:3" x14ac:dyDescent="0.2">
      <c r="C3578" s="101"/>
    </row>
    <row r="3579" spans="3:3" x14ac:dyDescent="0.2">
      <c r="C3579" s="101"/>
    </row>
    <row r="3580" spans="3:3" x14ac:dyDescent="0.2">
      <c r="C3580" s="101"/>
    </row>
    <row r="3581" spans="3:3" x14ac:dyDescent="0.2">
      <c r="C3581" s="101"/>
    </row>
    <row r="3582" spans="3:3" x14ac:dyDescent="0.2">
      <c r="C3582" s="101"/>
    </row>
    <row r="3583" spans="3:3" x14ac:dyDescent="0.2">
      <c r="C3583" s="101"/>
    </row>
    <row r="3584" spans="3:3" x14ac:dyDescent="0.2">
      <c r="C3584" s="101"/>
    </row>
    <row r="3585" spans="3:3" x14ac:dyDescent="0.2">
      <c r="C3585" s="101"/>
    </row>
    <row r="3586" spans="3:3" x14ac:dyDescent="0.2">
      <c r="C3586" s="101"/>
    </row>
    <row r="3587" spans="3:3" x14ac:dyDescent="0.2">
      <c r="C3587" s="101"/>
    </row>
    <row r="3588" spans="3:3" x14ac:dyDescent="0.2">
      <c r="C3588" s="101"/>
    </row>
    <row r="3589" spans="3:3" x14ac:dyDescent="0.2">
      <c r="C3589" s="101"/>
    </row>
    <row r="3590" spans="3:3" x14ac:dyDescent="0.2">
      <c r="C3590" s="101"/>
    </row>
    <row r="3591" spans="3:3" x14ac:dyDescent="0.2">
      <c r="C3591" s="101"/>
    </row>
    <row r="3592" spans="3:3" x14ac:dyDescent="0.2">
      <c r="C3592" s="101"/>
    </row>
    <row r="3593" spans="3:3" x14ac:dyDescent="0.2">
      <c r="C3593" s="101"/>
    </row>
    <row r="3594" spans="3:3" x14ac:dyDescent="0.2">
      <c r="C3594" s="101"/>
    </row>
    <row r="3595" spans="3:3" x14ac:dyDescent="0.2">
      <c r="C3595" s="101"/>
    </row>
    <row r="3596" spans="3:3" x14ac:dyDescent="0.2">
      <c r="C3596" s="101"/>
    </row>
    <row r="3597" spans="3:3" x14ac:dyDescent="0.2">
      <c r="C3597" s="101"/>
    </row>
    <row r="3598" spans="3:3" x14ac:dyDescent="0.2">
      <c r="C3598" s="101"/>
    </row>
    <row r="3599" spans="3:3" x14ac:dyDescent="0.2">
      <c r="C3599" s="101"/>
    </row>
    <row r="3600" spans="3:3" x14ac:dyDescent="0.2">
      <c r="C3600" s="101"/>
    </row>
    <row r="3601" spans="3:3" x14ac:dyDescent="0.2">
      <c r="C3601" s="101"/>
    </row>
    <row r="3602" spans="3:3" x14ac:dyDescent="0.2">
      <c r="C3602" s="101"/>
    </row>
    <row r="3603" spans="3:3" x14ac:dyDescent="0.2">
      <c r="C3603" s="101"/>
    </row>
    <row r="3604" spans="3:3" x14ac:dyDescent="0.2">
      <c r="C3604" s="101"/>
    </row>
    <row r="3605" spans="3:3" x14ac:dyDescent="0.2">
      <c r="C3605" s="101"/>
    </row>
    <row r="3606" spans="3:3" x14ac:dyDescent="0.2">
      <c r="C3606" s="101"/>
    </row>
    <row r="3607" spans="3:3" x14ac:dyDescent="0.2">
      <c r="C3607" s="101"/>
    </row>
    <row r="3608" spans="3:3" x14ac:dyDescent="0.2">
      <c r="C3608" s="101"/>
    </row>
    <row r="3609" spans="3:3" x14ac:dyDescent="0.2">
      <c r="C3609" s="101"/>
    </row>
    <row r="3610" spans="3:3" x14ac:dyDescent="0.2">
      <c r="C3610" s="101"/>
    </row>
    <row r="3611" spans="3:3" x14ac:dyDescent="0.2">
      <c r="C3611" s="101"/>
    </row>
    <row r="3612" spans="3:3" x14ac:dyDescent="0.2">
      <c r="C3612" s="101"/>
    </row>
    <row r="3613" spans="3:3" x14ac:dyDescent="0.2">
      <c r="C3613" s="101"/>
    </row>
    <row r="3614" spans="3:3" x14ac:dyDescent="0.2">
      <c r="C3614" s="101"/>
    </row>
    <row r="3615" spans="3:3" x14ac:dyDescent="0.2">
      <c r="C3615" s="101"/>
    </row>
    <row r="3616" spans="3:3" x14ac:dyDescent="0.2">
      <c r="C3616" s="101"/>
    </row>
    <row r="3617" spans="3:3" x14ac:dyDescent="0.2">
      <c r="C3617" s="101"/>
    </row>
    <row r="3618" spans="3:3" x14ac:dyDescent="0.2">
      <c r="C3618" s="101"/>
    </row>
    <row r="3619" spans="3:3" x14ac:dyDescent="0.2">
      <c r="C3619" s="101"/>
    </row>
    <row r="3620" spans="3:3" x14ac:dyDescent="0.2">
      <c r="C3620" s="101"/>
    </row>
    <row r="3621" spans="3:3" x14ac:dyDescent="0.2">
      <c r="C3621" s="101"/>
    </row>
    <row r="3622" spans="3:3" x14ac:dyDescent="0.2">
      <c r="C3622" s="101"/>
    </row>
    <row r="3623" spans="3:3" x14ac:dyDescent="0.2">
      <c r="C3623" s="101"/>
    </row>
    <row r="3624" spans="3:3" x14ac:dyDescent="0.2">
      <c r="C3624" s="101"/>
    </row>
    <row r="3625" spans="3:3" x14ac:dyDescent="0.2">
      <c r="C3625" s="101"/>
    </row>
    <row r="3626" spans="3:3" x14ac:dyDescent="0.2">
      <c r="C3626" s="101"/>
    </row>
    <row r="3627" spans="3:3" x14ac:dyDescent="0.2">
      <c r="C3627" s="101"/>
    </row>
    <row r="3628" spans="3:3" x14ac:dyDescent="0.2">
      <c r="C3628" s="101"/>
    </row>
    <row r="3629" spans="3:3" x14ac:dyDescent="0.2">
      <c r="C3629" s="101"/>
    </row>
    <row r="3630" spans="3:3" x14ac:dyDescent="0.2">
      <c r="C3630" s="101"/>
    </row>
    <row r="3631" spans="3:3" x14ac:dyDescent="0.2">
      <c r="C3631" s="101"/>
    </row>
    <row r="3632" spans="3:3" x14ac:dyDescent="0.2">
      <c r="C3632" s="101"/>
    </row>
    <row r="3633" spans="3:3" x14ac:dyDescent="0.2">
      <c r="C3633" s="101"/>
    </row>
    <row r="3634" spans="3:3" x14ac:dyDescent="0.2">
      <c r="C3634" s="101"/>
    </row>
    <row r="3635" spans="3:3" x14ac:dyDescent="0.2">
      <c r="C3635" s="101"/>
    </row>
    <row r="3636" spans="3:3" x14ac:dyDescent="0.2">
      <c r="C3636" s="101"/>
    </row>
    <row r="3637" spans="3:3" x14ac:dyDescent="0.2">
      <c r="C3637" s="101"/>
    </row>
    <row r="3638" spans="3:3" x14ac:dyDescent="0.2">
      <c r="C3638" s="101"/>
    </row>
    <row r="3639" spans="3:3" x14ac:dyDescent="0.2">
      <c r="C3639" s="101"/>
    </row>
    <row r="3640" spans="3:3" x14ac:dyDescent="0.2">
      <c r="C3640" s="101"/>
    </row>
    <row r="3641" spans="3:3" x14ac:dyDescent="0.2">
      <c r="C3641" s="101"/>
    </row>
    <row r="3642" spans="3:3" x14ac:dyDescent="0.2">
      <c r="C3642" s="101"/>
    </row>
    <row r="3643" spans="3:3" x14ac:dyDescent="0.2">
      <c r="C3643" s="101"/>
    </row>
    <row r="3644" spans="3:3" x14ac:dyDescent="0.2">
      <c r="C3644" s="101"/>
    </row>
    <row r="3645" spans="3:3" x14ac:dyDescent="0.2">
      <c r="C3645" s="101"/>
    </row>
    <row r="3646" spans="3:3" x14ac:dyDescent="0.2">
      <c r="C3646" s="101"/>
    </row>
    <row r="3647" spans="3:3" x14ac:dyDescent="0.2">
      <c r="C3647" s="101"/>
    </row>
    <row r="3648" spans="3:3" x14ac:dyDescent="0.2">
      <c r="C3648" s="101"/>
    </row>
    <row r="3649" spans="3:3" x14ac:dyDescent="0.2">
      <c r="C3649" s="101"/>
    </row>
    <row r="3650" spans="3:3" x14ac:dyDescent="0.2">
      <c r="C3650" s="101"/>
    </row>
    <row r="3651" spans="3:3" x14ac:dyDescent="0.2">
      <c r="C3651" s="101"/>
    </row>
    <row r="3652" spans="3:3" x14ac:dyDescent="0.2">
      <c r="C3652" s="101"/>
    </row>
    <row r="3653" spans="3:3" x14ac:dyDescent="0.2">
      <c r="C3653" s="101"/>
    </row>
    <row r="3654" spans="3:3" x14ac:dyDescent="0.2">
      <c r="C3654" s="101"/>
    </row>
    <row r="3655" spans="3:3" x14ac:dyDescent="0.2">
      <c r="C3655" s="101"/>
    </row>
    <row r="3656" spans="3:3" x14ac:dyDescent="0.2">
      <c r="C3656" s="101"/>
    </row>
    <row r="3657" spans="3:3" x14ac:dyDescent="0.2">
      <c r="C3657" s="101"/>
    </row>
    <row r="3658" spans="3:3" x14ac:dyDescent="0.2">
      <c r="C3658" s="101"/>
    </row>
    <row r="3659" spans="3:3" x14ac:dyDescent="0.2">
      <c r="C3659" s="101"/>
    </row>
    <row r="3660" spans="3:3" x14ac:dyDescent="0.2">
      <c r="C3660" s="101"/>
    </row>
    <row r="3661" spans="3:3" x14ac:dyDescent="0.2">
      <c r="C3661" s="101"/>
    </row>
    <row r="3662" spans="3:3" x14ac:dyDescent="0.2">
      <c r="C3662" s="101"/>
    </row>
    <row r="3663" spans="3:3" x14ac:dyDescent="0.2">
      <c r="C3663" s="101"/>
    </row>
    <row r="3664" spans="3:3" x14ac:dyDescent="0.2">
      <c r="C3664" s="101"/>
    </row>
    <row r="3665" spans="3:3" x14ac:dyDescent="0.2">
      <c r="C3665" s="101"/>
    </row>
    <row r="3666" spans="3:3" x14ac:dyDescent="0.2">
      <c r="C3666" s="101"/>
    </row>
    <row r="3667" spans="3:3" x14ac:dyDescent="0.2">
      <c r="C3667" s="101"/>
    </row>
    <row r="3668" spans="3:3" x14ac:dyDescent="0.2">
      <c r="C3668" s="101"/>
    </row>
    <row r="3669" spans="3:3" x14ac:dyDescent="0.2">
      <c r="C3669" s="101"/>
    </row>
    <row r="3670" spans="3:3" x14ac:dyDescent="0.2">
      <c r="C3670" s="101"/>
    </row>
    <row r="3671" spans="3:3" x14ac:dyDescent="0.2">
      <c r="C3671" s="101"/>
    </row>
    <row r="3672" spans="3:3" x14ac:dyDescent="0.2">
      <c r="C3672" s="101"/>
    </row>
    <row r="3673" spans="3:3" x14ac:dyDescent="0.2">
      <c r="C3673" s="101"/>
    </row>
    <row r="3674" spans="3:3" x14ac:dyDescent="0.2">
      <c r="C3674" s="101"/>
    </row>
    <row r="3675" spans="3:3" x14ac:dyDescent="0.2">
      <c r="C3675" s="101"/>
    </row>
    <row r="3676" spans="3:3" x14ac:dyDescent="0.2">
      <c r="C3676" s="101"/>
    </row>
    <row r="3677" spans="3:3" x14ac:dyDescent="0.2">
      <c r="C3677" s="101"/>
    </row>
    <row r="3678" spans="3:3" x14ac:dyDescent="0.2">
      <c r="C3678" s="101"/>
    </row>
    <row r="3679" spans="3:3" x14ac:dyDescent="0.2">
      <c r="C3679" s="101"/>
    </row>
    <row r="3680" spans="3:3" x14ac:dyDescent="0.2">
      <c r="C3680" s="101"/>
    </row>
    <row r="3681" spans="3:3" x14ac:dyDescent="0.2">
      <c r="C3681" s="101"/>
    </row>
    <row r="3682" spans="3:3" x14ac:dyDescent="0.2">
      <c r="C3682" s="101"/>
    </row>
    <row r="3683" spans="3:3" x14ac:dyDescent="0.2">
      <c r="C3683" s="101"/>
    </row>
    <row r="3684" spans="3:3" x14ac:dyDescent="0.2">
      <c r="C3684" s="101"/>
    </row>
    <row r="3685" spans="3:3" x14ac:dyDescent="0.2">
      <c r="C3685" s="101"/>
    </row>
    <row r="3686" spans="3:3" x14ac:dyDescent="0.2">
      <c r="C3686" s="101"/>
    </row>
    <row r="3687" spans="3:3" x14ac:dyDescent="0.2">
      <c r="C3687" s="101"/>
    </row>
    <row r="3688" spans="3:3" x14ac:dyDescent="0.2">
      <c r="C3688" s="101"/>
    </row>
    <row r="3689" spans="3:3" x14ac:dyDescent="0.2">
      <c r="C3689" s="101"/>
    </row>
    <row r="3690" spans="3:3" x14ac:dyDescent="0.2">
      <c r="C3690" s="101"/>
    </row>
    <row r="3691" spans="3:3" x14ac:dyDescent="0.2">
      <c r="C3691" s="101"/>
    </row>
    <row r="3692" spans="3:3" x14ac:dyDescent="0.2">
      <c r="C3692" s="101"/>
    </row>
    <row r="3693" spans="3:3" x14ac:dyDescent="0.2">
      <c r="C3693" s="101"/>
    </row>
    <row r="3694" spans="3:3" x14ac:dyDescent="0.2">
      <c r="C3694" s="101"/>
    </row>
    <row r="3695" spans="3:3" x14ac:dyDescent="0.2">
      <c r="C3695" s="101"/>
    </row>
    <row r="3696" spans="3:3" x14ac:dyDescent="0.2">
      <c r="C3696" s="101"/>
    </row>
    <row r="3697" spans="3:3" x14ac:dyDescent="0.2">
      <c r="C3697" s="101"/>
    </row>
    <row r="3698" spans="3:3" x14ac:dyDescent="0.2">
      <c r="C3698" s="101"/>
    </row>
    <row r="3699" spans="3:3" x14ac:dyDescent="0.2">
      <c r="C3699" s="101"/>
    </row>
    <row r="3700" spans="3:3" x14ac:dyDescent="0.2">
      <c r="C3700" s="101"/>
    </row>
    <row r="3701" spans="3:3" x14ac:dyDescent="0.2">
      <c r="C3701" s="101"/>
    </row>
    <row r="3702" spans="3:3" x14ac:dyDescent="0.2">
      <c r="C3702" s="101"/>
    </row>
    <row r="3703" spans="3:3" x14ac:dyDescent="0.2">
      <c r="C3703" s="101"/>
    </row>
    <row r="3704" spans="3:3" x14ac:dyDescent="0.2">
      <c r="C3704" s="101"/>
    </row>
    <row r="3705" spans="3:3" x14ac:dyDescent="0.2">
      <c r="C3705" s="101"/>
    </row>
    <row r="3706" spans="3:3" x14ac:dyDescent="0.2">
      <c r="C3706" s="101"/>
    </row>
    <row r="3707" spans="3:3" x14ac:dyDescent="0.2">
      <c r="C3707" s="101"/>
    </row>
    <row r="3708" spans="3:3" x14ac:dyDescent="0.2">
      <c r="C3708" s="101"/>
    </row>
    <row r="3709" spans="3:3" x14ac:dyDescent="0.2">
      <c r="C3709" s="101"/>
    </row>
    <row r="3710" spans="3:3" x14ac:dyDescent="0.2">
      <c r="C3710" s="101"/>
    </row>
    <row r="3711" spans="3:3" x14ac:dyDescent="0.2">
      <c r="C3711" s="101"/>
    </row>
    <row r="3712" spans="3:3" x14ac:dyDescent="0.2">
      <c r="C3712" s="101"/>
    </row>
    <row r="3713" spans="3:3" x14ac:dyDescent="0.2">
      <c r="C3713" s="101"/>
    </row>
    <row r="3714" spans="3:3" x14ac:dyDescent="0.2">
      <c r="C3714" s="101"/>
    </row>
    <row r="3715" spans="3:3" x14ac:dyDescent="0.2">
      <c r="C3715" s="101"/>
    </row>
    <row r="3716" spans="3:3" x14ac:dyDescent="0.2">
      <c r="C3716" s="101"/>
    </row>
    <row r="3717" spans="3:3" x14ac:dyDescent="0.2">
      <c r="C3717" s="101"/>
    </row>
    <row r="3718" spans="3:3" x14ac:dyDescent="0.2">
      <c r="C3718" s="101"/>
    </row>
    <row r="3719" spans="3:3" x14ac:dyDescent="0.2">
      <c r="C3719" s="101"/>
    </row>
    <row r="3720" spans="3:3" x14ac:dyDescent="0.2">
      <c r="C3720" s="101"/>
    </row>
    <row r="3721" spans="3:3" x14ac:dyDescent="0.2">
      <c r="C3721" s="101"/>
    </row>
    <row r="3722" spans="3:3" x14ac:dyDescent="0.2">
      <c r="C3722" s="101"/>
    </row>
    <row r="3723" spans="3:3" x14ac:dyDescent="0.2">
      <c r="C3723" s="101"/>
    </row>
    <row r="3724" spans="3:3" x14ac:dyDescent="0.2">
      <c r="C3724" s="101"/>
    </row>
    <row r="3725" spans="3:3" x14ac:dyDescent="0.2">
      <c r="C3725" s="101"/>
    </row>
    <row r="3726" spans="3:3" x14ac:dyDescent="0.2">
      <c r="C3726" s="101"/>
    </row>
    <row r="3727" spans="3:3" x14ac:dyDescent="0.2">
      <c r="C3727" s="101"/>
    </row>
    <row r="3728" spans="3:3" x14ac:dyDescent="0.2">
      <c r="C3728" s="101"/>
    </row>
    <row r="3729" spans="3:3" x14ac:dyDescent="0.2">
      <c r="C3729" s="101"/>
    </row>
    <row r="3730" spans="3:3" x14ac:dyDescent="0.2">
      <c r="C3730" s="101"/>
    </row>
    <row r="3731" spans="3:3" x14ac:dyDescent="0.2">
      <c r="C3731" s="101"/>
    </row>
    <row r="3732" spans="3:3" x14ac:dyDescent="0.2">
      <c r="C3732" s="101"/>
    </row>
    <row r="3733" spans="3:3" x14ac:dyDescent="0.2">
      <c r="C3733" s="101"/>
    </row>
    <row r="3734" spans="3:3" x14ac:dyDescent="0.2">
      <c r="C3734" s="101"/>
    </row>
    <row r="3735" spans="3:3" x14ac:dyDescent="0.2">
      <c r="C3735" s="101"/>
    </row>
    <row r="3736" spans="3:3" x14ac:dyDescent="0.2">
      <c r="C3736" s="101"/>
    </row>
    <row r="3737" spans="3:3" x14ac:dyDescent="0.2">
      <c r="C3737" s="101"/>
    </row>
    <row r="3738" spans="3:3" x14ac:dyDescent="0.2">
      <c r="C3738" s="101"/>
    </row>
    <row r="3739" spans="3:3" x14ac:dyDescent="0.2">
      <c r="C3739" s="101"/>
    </row>
    <row r="3740" spans="3:3" x14ac:dyDescent="0.2">
      <c r="C3740" s="101"/>
    </row>
    <row r="3741" spans="3:3" x14ac:dyDescent="0.2">
      <c r="C3741" s="101"/>
    </row>
    <row r="3742" spans="3:3" x14ac:dyDescent="0.2">
      <c r="C3742" s="101"/>
    </row>
    <row r="3743" spans="3:3" x14ac:dyDescent="0.2">
      <c r="C3743" s="101"/>
    </row>
    <row r="3744" spans="3:3" x14ac:dyDescent="0.2">
      <c r="C3744" s="101"/>
    </row>
    <row r="3745" spans="3:3" x14ac:dyDescent="0.2">
      <c r="C3745" s="101"/>
    </row>
    <row r="3746" spans="3:3" x14ac:dyDescent="0.2">
      <c r="C3746" s="101"/>
    </row>
    <row r="3747" spans="3:3" x14ac:dyDescent="0.2">
      <c r="C3747" s="101"/>
    </row>
    <row r="3748" spans="3:3" x14ac:dyDescent="0.2">
      <c r="C3748" s="101"/>
    </row>
    <row r="3749" spans="3:3" x14ac:dyDescent="0.2">
      <c r="C3749" s="101"/>
    </row>
    <row r="3750" spans="3:3" x14ac:dyDescent="0.2">
      <c r="C3750" s="101"/>
    </row>
    <row r="3751" spans="3:3" x14ac:dyDescent="0.2">
      <c r="C3751" s="101"/>
    </row>
    <row r="3752" spans="3:3" x14ac:dyDescent="0.2">
      <c r="C3752" s="101"/>
    </row>
    <row r="3753" spans="3:3" x14ac:dyDescent="0.2">
      <c r="C3753" s="101"/>
    </row>
    <row r="3754" spans="3:3" x14ac:dyDescent="0.2">
      <c r="C3754" s="101"/>
    </row>
    <row r="3755" spans="3:3" x14ac:dyDescent="0.2">
      <c r="C3755" s="101"/>
    </row>
    <row r="3756" spans="3:3" x14ac:dyDescent="0.2">
      <c r="C3756" s="101"/>
    </row>
    <row r="3757" spans="3:3" x14ac:dyDescent="0.2">
      <c r="C3757" s="101"/>
    </row>
    <row r="3758" spans="3:3" x14ac:dyDescent="0.2">
      <c r="C3758" s="101"/>
    </row>
    <row r="3759" spans="3:3" x14ac:dyDescent="0.2">
      <c r="C3759" s="101"/>
    </row>
    <row r="3760" spans="3:3" x14ac:dyDescent="0.2">
      <c r="C3760" s="101"/>
    </row>
    <row r="3761" spans="3:3" x14ac:dyDescent="0.2">
      <c r="C3761" s="101"/>
    </row>
    <row r="3762" spans="3:3" x14ac:dyDescent="0.2">
      <c r="C3762" s="101"/>
    </row>
    <row r="3763" spans="3:3" x14ac:dyDescent="0.2">
      <c r="C3763" s="101"/>
    </row>
    <row r="3764" spans="3:3" x14ac:dyDescent="0.2">
      <c r="C3764" s="101"/>
    </row>
    <row r="3765" spans="3:3" x14ac:dyDescent="0.2">
      <c r="C3765" s="101"/>
    </row>
    <row r="3766" spans="3:3" x14ac:dyDescent="0.2">
      <c r="C3766" s="101"/>
    </row>
    <row r="3767" spans="3:3" x14ac:dyDescent="0.2">
      <c r="C3767" s="101"/>
    </row>
    <row r="3768" spans="3:3" x14ac:dyDescent="0.2">
      <c r="C3768" s="101"/>
    </row>
    <row r="3769" spans="3:3" x14ac:dyDescent="0.2">
      <c r="C3769" s="101"/>
    </row>
    <row r="3770" spans="3:3" x14ac:dyDescent="0.2">
      <c r="C3770" s="101"/>
    </row>
    <row r="3771" spans="3:3" x14ac:dyDescent="0.2">
      <c r="C3771" s="101"/>
    </row>
    <row r="3772" spans="3:3" x14ac:dyDescent="0.2">
      <c r="C3772" s="101"/>
    </row>
    <row r="3773" spans="3:3" x14ac:dyDescent="0.2">
      <c r="C3773" s="101"/>
    </row>
    <row r="3774" spans="3:3" x14ac:dyDescent="0.2">
      <c r="C3774" s="101"/>
    </row>
    <row r="3775" spans="3:3" x14ac:dyDescent="0.2">
      <c r="C3775" s="101"/>
    </row>
    <row r="3776" spans="3:3" x14ac:dyDescent="0.2">
      <c r="C3776" s="101"/>
    </row>
    <row r="3777" spans="3:3" x14ac:dyDescent="0.2">
      <c r="C3777" s="101"/>
    </row>
    <row r="3778" spans="3:3" x14ac:dyDescent="0.2">
      <c r="C3778" s="101"/>
    </row>
    <row r="3779" spans="3:3" x14ac:dyDescent="0.2">
      <c r="C3779" s="101"/>
    </row>
    <row r="3780" spans="3:3" x14ac:dyDescent="0.2">
      <c r="C3780" s="101"/>
    </row>
    <row r="3781" spans="3:3" x14ac:dyDescent="0.2">
      <c r="C3781" s="101"/>
    </row>
    <row r="3782" spans="3:3" x14ac:dyDescent="0.2">
      <c r="C3782" s="101"/>
    </row>
    <row r="3783" spans="3:3" x14ac:dyDescent="0.2">
      <c r="C3783" s="101"/>
    </row>
    <row r="3784" spans="3:3" x14ac:dyDescent="0.2">
      <c r="C3784" s="101"/>
    </row>
    <row r="3785" spans="3:3" x14ac:dyDescent="0.2">
      <c r="C3785" s="101"/>
    </row>
    <row r="3786" spans="3:3" x14ac:dyDescent="0.2">
      <c r="C3786" s="101"/>
    </row>
    <row r="3787" spans="3:3" x14ac:dyDescent="0.2">
      <c r="C3787" s="101"/>
    </row>
    <row r="3788" spans="3:3" x14ac:dyDescent="0.2">
      <c r="C3788" s="101"/>
    </row>
    <row r="3789" spans="3:3" x14ac:dyDescent="0.2">
      <c r="C3789" s="101"/>
    </row>
    <row r="3790" spans="3:3" x14ac:dyDescent="0.2">
      <c r="C3790" s="101"/>
    </row>
    <row r="3791" spans="3:3" x14ac:dyDescent="0.2">
      <c r="C3791" s="101"/>
    </row>
    <row r="3792" spans="3:3" x14ac:dyDescent="0.2">
      <c r="C3792" s="101"/>
    </row>
    <row r="3793" spans="3:3" x14ac:dyDescent="0.2">
      <c r="C3793" s="101"/>
    </row>
    <row r="3794" spans="3:3" x14ac:dyDescent="0.2">
      <c r="C3794" s="101"/>
    </row>
    <row r="3795" spans="3:3" x14ac:dyDescent="0.2">
      <c r="C3795" s="101"/>
    </row>
    <row r="3796" spans="3:3" x14ac:dyDescent="0.2">
      <c r="C3796" s="101"/>
    </row>
    <row r="3797" spans="3:3" x14ac:dyDescent="0.2">
      <c r="C3797" s="101"/>
    </row>
    <row r="3798" spans="3:3" x14ac:dyDescent="0.2">
      <c r="C3798" s="101"/>
    </row>
    <row r="3799" spans="3:3" x14ac:dyDescent="0.2">
      <c r="C3799" s="101"/>
    </row>
    <row r="3800" spans="3:3" x14ac:dyDescent="0.2">
      <c r="C3800" s="101"/>
    </row>
    <row r="3801" spans="3:3" x14ac:dyDescent="0.2">
      <c r="C3801" s="101"/>
    </row>
    <row r="3802" spans="3:3" x14ac:dyDescent="0.2">
      <c r="C3802" s="101"/>
    </row>
    <row r="3803" spans="3:3" x14ac:dyDescent="0.2">
      <c r="C3803" s="101"/>
    </row>
    <row r="3804" spans="3:3" x14ac:dyDescent="0.2">
      <c r="C3804" s="101"/>
    </row>
    <row r="3805" spans="3:3" x14ac:dyDescent="0.2">
      <c r="C3805" s="101"/>
    </row>
    <row r="3806" spans="3:3" x14ac:dyDescent="0.2">
      <c r="C3806" s="101"/>
    </row>
    <row r="3807" spans="3:3" x14ac:dyDescent="0.2">
      <c r="C3807" s="101"/>
    </row>
    <row r="3808" spans="3:3" x14ac:dyDescent="0.2">
      <c r="C3808" s="101"/>
    </row>
    <row r="3809" spans="3:3" x14ac:dyDescent="0.2">
      <c r="C3809" s="101"/>
    </row>
    <row r="3810" spans="3:3" x14ac:dyDescent="0.2">
      <c r="C3810" s="101"/>
    </row>
    <row r="3811" spans="3:3" x14ac:dyDescent="0.2">
      <c r="C3811" s="101"/>
    </row>
    <row r="3812" spans="3:3" x14ac:dyDescent="0.2">
      <c r="C3812" s="101"/>
    </row>
    <row r="3813" spans="3:3" x14ac:dyDescent="0.2">
      <c r="C3813" s="101"/>
    </row>
    <row r="3814" spans="3:3" x14ac:dyDescent="0.2">
      <c r="C3814" s="101"/>
    </row>
    <row r="3815" spans="3:3" x14ac:dyDescent="0.2">
      <c r="C3815" s="101"/>
    </row>
    <row r="3816" spans="3:3" x14ac:dyDescent="0.2">
      <c r="C3816" s="101"/>
    </row>
    <row r="3817" spans="3:3" x14ac:dyDescent="0.2">
      <c r="C3817" s="101"/>
    </row>
    <row r="3818" spans="3:3" x14ac:dyDescent="0.2">
      <c r="C3818" s="101"/>
    </row>
    <row r="3819" spans="3:3" x14ac:dyDescent="0.2">
      <c r="C3819" s="101"/>
    </row>
    <row r="3820" spans="3:3" x14ac:dyDescent="0.2">
      <c r="C3820" s="101"/>
    </row>
    <row r="3821" spans="3:3" x14ac:dyDescent="0.2">
      <c r="C3821" s="101"/>
    </row>
    <row r="3822" spans="3:3" x14ac:dyDescent="0.2">
      <c r="C3822" s="101"/>
    </row>
    <row r="3823" spans="3:3" x14ac:dyDescent="0.2">
      <c r="C3823" s="101"/>
    </row>
    <row r="3824" spans="3:3" x14ac:dyDescent="0.2">
      <c r="C3824" s="101"/>
    </row>
    <row r="3825" spans="3:3" x14ac:dyDescent="0.2">
      <c r="C3825" s="101"/>
    </row>
    <row r="3826" spans="3:3" x14ac:dyDescent="0.2">
      <c r="C3826" s="101"/>
    </row>
    <row r="3827" spans="3:3" x14ac:dyDescent="0.2">
      <c r="C3827" s="101"/>
    </row>
    <row r="3828" spans="3:3" x14ac:dyDescent="0.2">
      <c r="C3828" s="101"/>
    </row>
    <row r="3829" spans="3:3" x14ac:dyDescent="0.2">
      <c r="C3829" s="101"/>
    </row>
    <row r="3830" spans="3:3" x14ac:dyDescent="0.2">
      <c r="C3830" s="101"/>
    </row>
    <row r="3831" spans="3:3" x14ac:dyDescent="0.2">
      <c r="C3831" s="101"/>
    </row>
    <row r="3832" spans="3:3" x14ac:dyDescent="0.2">
      <c r="C3832" s="101"/>
    </row>
    <row r="3833" spans="3:3" x14ac:dyDescent="0.2">
      <c r="C3833" s="101"/>
    </row>
    <row r="3834" spans="3:3" x14ac:dyDescent="0.2">
      <c r="C3834" s="101"/>
    </row>
    <row r="3835" spans="3:3" x14ac:dyDescent="0.2">
      <c r="C3835" s="101"/>
    </row>
    <row r="3836" spans="3:3" x14ac:dyDescent="0.2">
      <c r="C3836" s="101"/>
    </row>
    <row r="3837" spans="3:3" x14ac:dyDescent="0.2">
      <c r="C3837" s="101"/>
    </row>
    <row r="3838" spans="3:3" x14ac:dyDescent="0.2">
      <c r="C3838" s="101"/>
    </row>
    <row r="3839" spans="3:3" x14ac:dyDescent="0.2">
      <c r="C3839" s="101"/>
    </row>
    <row r="3840" spans="3:3" x14ac:dyDescent="0.2">
      <c r="C3840" s="101"/>
    </row>
    <row r="3841" spans="3:3" x14ac:dyDescent="0.2">
      <c r="C3841" s="101"/>
    </row>
    <row r="3842" spans="3:3" x14ac:dyDescent="0.2">
      <c r="C3842" s="101"/>
    </row>
    <row r="3843" spans="3:3" x14ac:dyDescent="0.2">
      <c r="C3843" s="101"/>
    </row>
    <row r="3844" spans="3:3" x14ac:dyDescent="0.2">
      <c r="C3844" s="101"/>
    </row>
    <row r="3845" spans="3:3" x14ac:dyDescent="0.2">
      <c r="C3845" s="101"/>
    </row>
    <row r="3846" spans="3:3" x14ac:dyDescent="0.2">
      <c r="C3846" s="101"/>
    </row>
    <row r="3847" spans="3:3" x14ac:dyDescent="0.2">
      <c r="C3847" s="101"/>
    </row>
    <row r="3848" spans="3:3" x14ac:dyDescent="0.2">
      <c r="C3848" s="101"/>
    </row>
    <row r="3849" spans="3:3" x14ac:dyDescent="0.2">
      <c r="C3849" s="101"/>
    </row>
    <row r="3850" spans="3:3" x14ac:dyDescent="0.2">
      <c r="C3850" s="101"/>
    </row>
    <row r="3851" spans="3:3" x14ac:dyDescent="0.2">
      <c r="C3851" s="101"/>
    </row>
    <row r="3852" spans="3:3" x14ac:dyDescent="0.2">
      <c r="C3852" s="101"/>
    </row>
    <row r="3853" spans="3:3" x14ac:dyDescent="0.2">
      <c r="C3853" s="101"/>
    </row>
    <row r="3854" spans="3:3" x14ac:dyDescent="0.2">
      <c r="C3854" s="101"/>
    </row>
    <row r="3855" spans="3:3" x14ac:dyDescent="0.2">
      <c r="C3855" s="101"/>
    </row>
    <row r="3856" spans="3:3" x14ac:dyDescent="0.2">
      <c r="C3856" s="101"/>
    </row>
    <row r="3857" spans="3:3" x14ac:dyDescent="0.2">
      <c r="C3857" s="101"/>
    </row>
    <row r="3858" spans="3:3" x14ac:dyDescent="0.2">
      <c r="C3858" s="101"/>
    </row>
    <row r="3859" spans="3:3" x14ac:dyDescent="0.2">
      <c r="C3859" s="101"/>
    </row>
    <row r="3860" spans="3:3" x14ac:dyDescent="0.2">
      <c r="C3860" s="101"/>
    </row>
    <row r="3861" spans="3:3" x14ac:dyDescent="0.2">
      <c r="C3861" s="101"/>
    </row>
    <row r="3862" spans="3:3" x14ac:dyDescent="0.2">
      <c r="C3862" s="101"/>
    </row>
    <row r="3863" spans="3:3" x14ac:dyDescent="0.2">
      <c r="C3863" s="101"/>
    </row>
    <row r="3864" spans="3:3" x14ac:dyDescent="0.2">
      <c r="C3864" s="101"/>
    </row>
    <row r="3865" spans="3:3" x14ac:dyDescent="0.2">
      <c r="C3865" s="101"/>
    </row>
    <row r="3866" spans="3:3" x14ac:dyDescent="0.2">
      <c r="C3866" s="101"/>
    </row>
    <row r="3867" spans="3:3" x14ac:dyDescent="0.2">
      <c r="C3867" s="101"/>
    </row>
    <row r="3868" spans="3:3" x14ac:dyDescent="0.2">
      <c r="C3868" s="101"/>
    </row>
    <row r="3869" spans="3:3" x14ac:dyDescent="0.2">
      <c r="C3869" s="101"/>
    </row>
    <row r="3870" spans="3:3" x14ac:dyDescent="0.2">
      <c r="C3870" s="101"/>
    </row>
    <row r="3871" spans="3:3" x14ac:dyDescent="0.2">
      <c r="C3871" s="101"/>
    </row>
    <row r="3872" spans="3:3" x14ac:dyDescent="0.2">
      <c r="C3872" s="101"/>
    </row>
    <row r="3873" spans="3:3" x14ac:dyDescent="0.2">
      <c r="C3873" s="101"/>
    </row>
    <row r="3874" spans="3:3" x14ac:dyDescent="0.2">
      <c r="C3874" s="101"/>
    </row>
    <row r="3875" spans="3:3" x14ac:dyDescent="0.2">
      <c r="C3875" s="101"/>
    </row>
    <row r="3876" spans="3:3" x14ac:dyDescent="0.2">
      <c r="C3876" s="101"/>
    </row>
    <row r="3877" spans="3:3" x14ac:dyDescent="0.2">
      <c r="C3877" s="101"/>
    </row>
    <row r="3878" spans="3:3" x14ac:dyDescent="0.2">
      <c r="C3878" s="101"/>
    </row>
    <row r="3879" spans="3:3" x14ac:dyDescent="0.2">
      <c r="C3879" s="101"/>
    </row>
    <row r="3880" spans="3:3" x14ac:dyDescent="0.2">
      <c r="C3880" s="101"/>
    </row>
    <row r="3881" spans="3:3" x14ac:dyDescent="0.2">
      <c r="C3881" s="101"/>
    </row>
    <row r="3882" spans="3:3" x14ac:dyDescent="0.2">
      <c r="C3882" s="101"/>
    </row>
    <row r="3883" spans="3:3" x14ac:dyDescent="0.2">
      <c r="C3883" s="101"/>
    </row>
    <row r="3884" spans="3:3" x14ac:dyDescent="0.2">
      <c r="C3884" s="101"/>
    </row>
    <row r="3885" spans="3:3" x14ac:dyDescent="0.2">
      <c r="C3885" s="101"/>
    </row>
    <row r="3886" spans="3:3" x14ac:dyDescent="0.2">
      <c r="C3886" s="101"/>
    </row>
    <row r="3887" spans="3:3" x14ac:dyDescent="0.2">
      <c r="C3887" s="101"/>
    </row>
    <row r="3888" spans="3:3" x14ac:dyDescent="0.2">
      <c r="C3888" s="101"/>
    </row>
    <row r="3889" spans="3:3" x14ac:dyDescent="0.2">
      <c r="C3889" s="101"/>
    </row>
    <row r="3890" spans="3:3" x14ac:dyDescent="0.2">
      <c r="C3890" s="101"/>
    </row>
    <row r="3891" spans="3:3" x14ac:dyDescent="0.2">
      <c r="C3891" s="101"/>
    </row>
    <row r="3892" spans="3:3" x14ac:dyDescent="0.2">
      <c r="C3892" s="101"/>
    </row>
    <row r="3893" spans="3:3" x14ac:dyDescent="0.2">
      <c r="C3893" s="101"/>
    </row>
    <row r="3894" spans="3:3" x14ac:dyDescent="0.2">
      <c r="C3894" s="101"/>
    </row>
    <row r="3895" spans="3:3" x14ac:dyDescent="0.2">
      <c r="C3895" s="101"/>
    </row>
    <row r="3896" spans="3:3" x14ac:dyDescent="0.2">
      <c r="C3896" s="101"/>
    </row>
    <row r="3897" spans="3:3" x14ac:dyDescent="0.2">
      <c r="C3897" s="101"/>
    </row>
    <row r="3898" spans="3:3" x14ac:dyDescent="0.2">
      <c r="C3898" s="101"/>
    </row>
    <row r="3899" spans="3:3" x14ac:dyDescent="0.2">
      <c r="C3899" s="101"/>
    </row>
    <row r="3900" spans="3:3" x14ac:dyDescent="0.2">
      <c r="C3900" s="101"/>
    </row>
    <row r="3901" spans="3:3" x14ac:dyDescent="0.2">
      <c r="C3901" s="101"/>
    </row>
    <row r="3902" spans="3:3" x14ac:dyDescent="0.2">
      <c r="C3902" s="101"/>
    </row>
    <row r="3903" spans="3:3" x14ac:dyDescent="0.2">
      <c r="C3903" s="101"/>
    </row>
    <row r="3904" spans="3:3" x14ac:dyDescent="0.2">
      <c r="C3904" s="101"/>
    </row>
    <row r="3905" spans="3:3" x14ac:dyDescent="0.2">
      <c r="C3905" s="101"/>
    </row>
    <row r="3906" spans="3:3" x14ac:dyDescent="0.2">
      <c r="C3906" s="101"/>
    </row>
    <row r="3907" spans="3:3" x14ac:dyDescent="0.2">
      <c r="C3907" s="101"/>
    </row>
    <row r="3908" spans="3:3" x14ac:dyDescent="0.2">
      <c r="C3908" s="101"/>
    </row>
    <row r="3909" spans="3:3" x14ac:dyDescent="0.2">
      <c r="C3909" s="101"/>
    </row>
    <row r="3910" spans="3:3" x14ac:dyDescent="0.2">
      <c r="C3910" s="101"/>
    </row>
    <row r="3911" spans="3:3" x14ac:dyDescent="0.2">
      <c r="C3911" s="101"/>
    </row>
    <row r="3912" spans="3:3" x14ac:dyDescent="0.2">
      <c r="C3912" s="101"/>
    </row>
    <row r="3913" spans="3:3" x14ac:dyDescent="0.2">
      <c r="C3913" s="101"/>
    </row>
    <row r="3914" spans="3:3" x14ac:dyDescent="0.2">
      <c r="C3914" s="101"/>
    </row>
    <row r="3915" spans="3:3" x14ac:dyDescent="0.2">
      <c r="C3915" s="101"/>
    </row>
    <row r="3916" spans="3:3" x14ac:dyDescent="0.2">
      <c r="C3916" s="101"/>
    </row>
    <row r="3917" spans="3:3" x14ac:dyDescent="0.2">
      <c r="C3917" s="101"/>
    </row>
    <row r="3918" spans="3:3" x14ac:dyDescent="0.2">
      <c r="C3918" s="101"/>
    </row>
    <row r="3919" spans="3:3" x14ac:dyDescent="0.2">
      <c r="C3919" s="101"/>
    </row>
    <row r="3920" spans="3:3" x14ac:dyDescent="0.2">
      <c r="C3920" s="101"/>
    </row>
    <row r="3921" spans="3:3" x14ac:dyDescent="0.2">
      <c r="C3921" s="101"/>
    </row>
    <row r="3922" spans="3:3" x14ac:dyDescent="0.2">
      <c r="C3922" s="101"/>
    </row>
    <row r="3923" spans="3:3" x14ac:dyDescent="0.2">
      <c r="C3923" s="101"/>
    </row>
    <row r="3924" spans="3:3" x14ac:dyDescent="0.2">
      <c r="C3924" s="101"/>
    </row>
    <row r="3925" spans="3:3" x14ac:dyDescent="0.2">
      <c r="C3925" s="101"/>
    </row>
    <row r="3926" spans="3:3" x14ac:dyDescent="0.2">
      <c r="C3926" s="101"/>
    </row>
    <row r="3927" spans="3:3" x14ac:dyDescent="0.2">
      <c r="C3927" s="101"/>
    </row>
    <row r="3928" spans="3:3" x14ac:dyDescent="0.2">
      <c r="C3928" s="101"/>
    </row>
    <row r="3929" spans="3:3" x14ac:dyDescent="0.2">
      <c r="C3929" s="101"/>
    </row>
    <row r="3930" spans="3:3" x14ac:dyDescent="0.2">
      <c r="C3930" s="101"/>
    </row>
    <row r="3931" spans="3:3" x14ac:dyDescent="0.2">
      <c r="C3931" s="101"/>
    </row>
    <row r="3932" spans="3:3" x14ac:dyDescent="0.2">
      <c r="C3932" s="101"/>
    </row>
    <row r="3933" spans="3:3" x14ac:dyDescent="0.2">
      <c r="C3933" s="101"/>
    </row>
  </sheetData>
  <mergeCells count="19">
    <mergeCell ref="B1:J1"/>
    <mergeCell ref="B30:I30"/>
    <mergeCell ref="B45:I45"/>
    <mergeCell ref="B49:I49"/>
    <mergeCell ref="F113:F114"/>
    <mergeCell ref="D113:D114"/>
    <mergeCell ref="S3:S4"/>
    <mergeCell ref="B3:C4"/>
    <mergeCell ref="D3:D4"/>
    <mergeCell ref="E3:F4"/>
    <mergeCell ref="G3:I3"/>
    <mergeCell ref="J3:J4"/>
    <mergeCell ref="P3:Q3"/>
    <mergeCell ref="R3:R4"/>
    <mergeCell ref="B234:I234"/>
    <mergeCell ref="B263:I263"/>
    <mergeCell ref="B267:I267"/>
    <mergeCell ref="B281:I281"/>
    <mergeCell ref="M3:O3"/>
  </mergeCells>
  <conditionalFormatting sqref="G29">
    <cfRule type="cellIs" dxfId="59" priority="232" operator="equal">
      <formula>"No cumple"</formula>
    </cfRule>
  </conditionalFormatting>
  <conditionalFormatting sqref="H20">
    <cfRule type="cellIs" dxfId="58" priority="236" operator="equal">
      <formula>"No cumple"</formula>
    </cfRule>
    <cfRule type="cellIs" dxfId="57" priority="237" operator="greaterThan">
      <formula>$H$30</formula>
    </cfRule>
  </conditionalFormatting>
  <conditionalFormatting sqref="G20">
    <cfRule type="cellIs" dxfId="56" priority="235" operator="equal">
      <formula>"No cumple"</formula>
    </cfRule>
  </conditionalFormatting>
  <conditionalFormatting sqref="G62">
    <cfRule type="cellIs" dxfId="55" priority="229" operator="equal">
      <formula>"No cumple"</formula>
    </cfRule>
  </conditionalFormatting>
  <conditionalFormatting sqref="H29">
    <cfRule type="cellIs" dxfId="54" priority="233" operator="equal">
      <formula>"No cumple"</formula>
    </cfRule>
    <cfRule type="cellIs" dxfId="53" priority="234" operator="greaterThan">
      <formula>$H$9</formula>
    </cfRule>
  </conditionalFormatting>
  <conditionalFormatting sqref="G73">
    <cfRule type="cellIs" dxfId="52" priority="223" operator="equal">
      <formula>"No cumple"</formula>
    </cfRule>
  </conditionalFormatting>
  <conditionalFormatting sqref="H62">
    <cfRule type="cellIs" dxfId="51" priority="230" operator="equal">
      <formula>"No cumple"</formula>
    </cfRule>
    <cfRule type="cellIs" dxfId="50" priority="231" operator="greaterThan">
      <formula>$H$8</formula>
    </cfRule>
  </conditionalFormatting>
  <conditionalFormatting sqref="G68">
    <cfRule type="cellIs" dxfId="49" priority="226" operator="equal">
      <formula>"No cumple"</formula>
    </cfRule>
  </conditionalFormatting>
  <conditionalFormatting sqref="H68">
    <cfRule type="cellIs" dxfId="48" priority="227" operator="equal">
      <formula>"No cumple"</formula>
    </cfRule>
    <cfRule type="cellIs" dxfId="47" priority="228" operator="greaterThan">
      <formula>$H$8</formula>
    </cfRule>
  </conditionalFormatting>
  <conditionalFormatting sqref="G92">
    <cfRule type="cellIs" dxfId="46" priority="217" operator="equal">
      <formula>"No cumple"</formula>
    </cfRule>
  </conditionalFormatting>
  <conditionalFormatting sqref="H73">
    <cfRule type="cellIs" dxfId="45" priority="224" operator="equal">
      <formula>"No cumple"</formula>
    </cfRule>
    <cfRule type="cellIs" dxfId="44" priority="225" operator="greaterThan">
      <formula>$H$8</formula>
    </cfRule>
  </conditionalFormatting>
  <conditionalFormatting sqref="G99">
    <cfRule type="cellIs" dxfId="43" priority="214" operator="equal">
      <formula>"No cumple"</formula>
    </cfRule>
  </conditionalFormatting>
  <conditionalFormatting sqref="G224">
    <cfRule type="cellIs" dxfId="42" priority="178" operator="equal">
      <formula>"No cumple"</formula>
    </cfRule>
  </conditionalFormatting>
  <conditionalFormatting sqref="H92">
    <cfRule type="cellIs" dxfId="41" priority="218" operator="equal">
      <formula>"No cumple"</formula>
    </cfRule>
    <cfRule type="cellIs" dxfId="40" priority="219" operator="greaterThan">
      <formula>$H$8</formula>
    </cfRule>
  </conditionalFormatting>
  <conditionalFormatting sqref="H99">
    <cfRule type="cellIs" dxfId="39" priority="215" operator="equal">
      <formula>"No cumple"</formula>
    </cfRule>
    <cfRule type="cellIs" dxfId="38" priority="216" operator="greaterThan">
      <formula>$H$8</formula>
    </cfRule>
  </conditionalFormatting>
  <conditionalFormatting sqref="G112">
    <cfRule type="cellIs" dxfId="37" priority="208" operator="equal">
      <formula>"No cumple"</formula>
    </cfRule>
  </conditionalFormatting>
  <conditionalFormatting sqref="H112">
    <cfRule type="cellIs" dxfId="36" priority="209" operator="equal">
      <formula>"No cumple"</formula>
    </cfRule>
    <cfRule type="cellIs" dxfId="35" priority="210" operator="greaterThan">
      <formula>$H$8</formula>
    </cfRule>
  </conditionalFormatting>
  <conditionalFormatting sqref="G33">
    <cfRule type="cellIs" dxfId="34" priority="199" operator="equal">
      <formula>"No cumple"</formula>
    </cfRule>
  </conditionalFormatting>
  <conditionalFormatting sqref="H33">
    <cfRule type="cellIs" dxfId="33" priority="200" operator="equal">
      <formula>"No cumple"</formula>
    </cfRule>
    <cfRule type="cellIs" dxfId="32" priority="201" operator="greaterThan">
      <formula>$H$8</formula>
    </cfRule>
  </conditionalFormatting>
  <conditionalFormatting sqref="G284">
    <cfRule type="cellIs" dxfId="31" priority="187" operator="equal">
      <formula>"No cumple"</formula>
    </cfRule>
  </conditionalFormatting>
  <conditionalFormatting sqref="H284">
    <cfRule type="cellIs" dxfId="30" priority="188" operator="equal">
      <formula>"No cumple"</formula>
    </cfRule>
    <cfRule type="cellIs" dxfId="29" priority="189" operator="greaterThan">
      <formula>$H$8</formula>
    </cfRule>
  </conditionalFormatting>
  <conditionalFormatting sqref="G200">
    <cfRule type="cellIs" dxfId="28" priority="184" operator="equal">
      <formula>"No cumple"</formula>
    </cfRule>
  </conditionalFormatting>
  <conditionalFormatting sqref="H200">
    <cfRule type="cellIs" dxfId="27" priority="185" operator="equal">
      <formula>"No cumple"</formula>
    </cfRule>
    <cfRule type="cellIs" dxfId="26" priority="186" operator="greaterThan">
      <formula>$H$8</formula>
    </cfRule>
  </conditionalFormatting>
  <conditionalFormatting sqref="H224">
    <cfRule type="cellIs" dxfId="25" priority="179" operator="equal">
      <formula>"No cumple"</formula>
    </cfRule>
    <cfRule type="cellIs" dxfId="24" priority="180" operator="greaterThan">
      <formula>$H$8</formula>
    </cfRule>
  </conditionalFormatting>
  <conditionalFormatting sqref="G287">
    <cfRule type="cellIs" dxfId="23" priority="175" operator="equal">
      <formula>"No cumple"</formula>
    </cfRule>
  </conditionalFormatting>
  <conditionalFormatting sqref="H287">
    <cfRule type="cellIs" dxfId="22" priority="176" operator="equal">
      <formula>"No cumple"</formula>
    </cfRule>
    <cfRule type="cellIs" dxfId="21" priority="177" operator="greaterThan">
      <formula>$H$8</formula>
    </cfRule>
  </conditionalFormatting>
  <conditionalFormatting sqref="G266">
    <cfRule type="cellIs" dxfId="20" priority="160" operator="equal">
      <formula>"No cumple"</formula>
    </cfRule>
  </conditionalFormatting>
  <conditionalFormatting sqref="H266">
    <cfRule type="cellIs" dxfId="19" priority="161" operator="equal">
      <formula>"No cumple"</formula>
    </cfRule>
    <cfRule type="cellIs" dxfId="18" priority="162" operator="greaterThan">
      <formula>$H$8</formula>
    </cfRule>
  </conditionalFormatting>
  <conditionalFormatting sqref="G239">
    <cfRule type="cellIs" dxfId="17" priority="157" operator="equal">
      <formula>"No cumple"</formula>
    </cfRule>
  </conditionalFormatting>
  <conditionalFormatting sqref="H239">
    <cfRule type="cellIs" dxfId="16" priority="158" operator="equal">
      <formula>"No cumple"</formula>
    </cfRule>
    <cfRule type="cellIs" dxfId="15" priority="159" operator="greaterThan">
      <formula>$H$8</formula>
    </cfRule>
  </conditionalFormatting>
  <conditionalFormatting sqref="G254">
    <cfRule type="cellIs" dxfId="14" priority="154" operator="equal">
      <formula>"No cumple"</formula>
    </cfRule>
  </conditionalFormatting>
  <conditionalFormatting sqref="H254">
    <cfRule type="cellIs" dxfId="13" priority="155" operator="equal">
      <formula>"No cumple"</formula>
    </cfRule>
    <cfRule type="cellIs" dxfId="12" priority="156" operator="greaterThan">
      <formula>$H$8</formula>
    </cfRule>
  </conditionalFormatting>
  <conditionalFormatting sqref="G48">
    <cfRule type="cellIs" dxfId="11" priority="148" operator="equal">
      <formula>"No cumple"</formula>
    </cfRule>
  </conditionalFormatting>
  <conditionalFormatting sqref="H48">
    <cfRule type="cellIs" dxfId="10" priority="149" operator="equal">
      <formula>"No cumple"</formula>
    </cfRule>
    <cfRule type="cellIs" dxfId="9" priority="150" operator="greaterThan">
      <formula>$H$8</formula>
    </cfRule>
  </conditionalFormatting>
  <conditionalFormatting sqref="G302">
    <cfRule type="cellIs" dxfId="8" priority="142" operator="equal">
      <formula>"No cumple"</formula>
    </cfRule>
  </conditionalFormatting>
  <conditionalFormatting sqref="H302">
    <cfRule type="cellIs" dxfId="7" priority="143" operator="equal">
      <formula>"No cumple"</formula>
    </cfRule>
    <cfRule type="cellIs" dxfId="6" priority="144" operator="greaterThan">
      <formula>$H$8</formula>
    </cfRule>
  </conditionalFormatting>
  <conditionalFormatting sqref="G305">
    <cfRule type="cellIs" dxfId="5" priority="139" operator="equal">
      <formula>"No cumple"</formula>
    </cfRule>
  </conditionalFormatting>
  <conditionalFormatting sqref="H305">
    <cfRule type="cellIs" dxfId="4" priority="140" operator="equal">
      <formula>"No cumple"</formula>
    </cfRule>
    <cfRule type="cellIs" dxfId="3" priority="141" operator="greaterThan">
      <formula>$H$8</formula>
    </cfRule>
  </conditionalFormatting>
  <conditionalFormatting sqref="G262">
    <cfRule type="cellIs" dxfId="2" priority="136" operator="equal">
      <formula>"No cumple"</formula>
    </cfRule>
  </conditionalFormatting>
  <conditionalFormatting sqref="H262">
    <cfRule type="cellIs" dxfId="1" priority="137" operator="equal">
      <formula>"No cumple"</formula>
    </cfRule>
    <cfRule type="cellIs" dxfId="0" priority="138" operator="greaterThan">
      <formula>$H$8</formula>
    </cfRule>
  </conditionalFormatting>
  <conditionalFormatting sqref="D308:D315">
    <cfRule type="colorScale" priority="238">
      <colorScale>
        <cfvo type="num" val="0"/>
        <cfvo type="percentile" val="50"/>
        <cfvo type="num" val="1"/>
        <color rgb="FFFF0000"/>
        <color rgb="FFFFEB84"/>
        <color theme="9"/>
      </colorScale>
    </cfRule>
    <cfRule type="iconSet" priority="1">
      <iconSet>
        <cfvo type="percent" val="0"/>
        <cfvo type="percent" val="33"/>
        <cfvo type="percent" val="67"/>
      </iconSet>
    </cfRule>
  </conditionalFormatting>
  <conditionalFormatting sqref="J5:J305">
    <cfRule type="colorScale" priority="3">
      <colorScale>
        <cfvo type="num" val="0"/>
        <cfvo type="percentile" val="50"/>
        <cfvo type="num" val="1"/>
        <color rgb="FFFF0000"/>
        <color rgb="FFFFEB84"/>
        <color theme="9"/>
      </colorScale>
    </cfRule>
    <cfRule type="iconSet" priority="2">
      <iconSet>
        <cfvo type="percent" val="0"/>
        <cfvo type="percent" val="33"/>
        <cfvo type="percent" val="67"/>
      </iconSet>
    </cfRule>
  </conditionalFormatting>
  <printOptions horizontalCentered="1" verticalCentered="1"/>
  <pageMargins left="0.39370078740157483" right="0.47244094488188981" top="0.74803149606299213" bottom="0.74803149606299213" header="0.31496062992125984" footer="0.31496062992125984"/>
  <pageSetup scale="72" orientation="portrait" horizontalDpi="4294967293"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NOM-010</vt:lpstr>
      <vt:lpstr>grafico</vt:lpstr>
      <vt:lpstr>'NOM-010'!Área_de_impresión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Microsoft Office</cp:lastModifiedBy>
  <dcterms:created xsi:type="dcterms:W3CDTF">2021-02-02T15:14:23Z</dcterms:created>
  <dcterms:modified xsi:type="dcterms:W3CDTF">2021-03-12T14:46:08Z</dcterms:modified>
</cp:coreProperties>
</file>